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JVO\ZAKONY\POSKYT_INF_106_99\2017 106\2017-1715 Faflikova\"/>
    </mc:Choice>
  </mc:AlternateContent>
  <bookViews>
    <workbookView xWindow="0" yWindow="0" windowWidth="18870" windowHeight="7395" activeTab="2"/>
  </bookViews>
  <sheets>
    <sheet name="Sdruzeni" sheetId="1" r:id="rId1"/>
    <sheet name="Podnik TS" sheetId="2" r:id="rId2"/>
    <sheet name=" Sdruzeni-rozpis " sheetId="4" r:id="rId3"/>
  </sheets>
  <definedNames>
    <definedName name="_xlnm.Print_Titles" localSheetId="1">'Podnik TS'!$4:$4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9" i="4" l="1"/>
  <c r="D84" i="4" s="1"/>
  <c r="D79" i="4"/>
  <c r="D83" i="4" s="1"/>
  <c r="C79" i="4"/>
  <c r="C84" i="4" s="1"/>
  <c r="B79" i="4"/>
  <c r="B83" i="4" s="1"/>
  <c r="B44" i="4"/>
  <c r="E40" i="4"/>
  <c r="D44" i="4" s="1"/>
  <c r="D40" i="4"/>
  <c r="D43" i="4" s="1"/>
  <c r="C40" i="4"/>
  <c r="B40" i="4"/>
  <c r="B43" i="4" s="1"/>
  <c r="D45" i="4" l="1"/>
  <c r="B85" i="4"/>
  <c r="D85" i="4"/>
  <c r="B45" i="4"/>
  <c r="D48" i="2"/>
  <c r="D46" i="2"/>
  <c r="D45" i="2"/>
  <c r="D44" i="2"/>
  <c r="D43" i="2"/>
  <c r="D42" i="2"/>
  <c r="D40" i="2"/>
  <c r="D38" i="2"/>
  <c r="D17" i="2"/>
  <c r="D21" i="2" s="1"/>
  <c r="D23" i="2" s="1"/>
  <c r="D25" i="2" s="1"/>
  <c r="D27" i="2" s="1"/>
  <c r="D29" i="2" s="1"/>
  <c r="D31" i="2" s="1"/>
  <c r="D33" i="2" s="1"/>
  <c r="D15" i="2"/>
  <c r="D22" i="2"/>
  <c r="D14" i="2"/>
  <c r="D16" i="2"/>
  <c r="D12" i="2"/>
  <c r="D18" i="2"/>
  <c r="D19" i="2" s="1"/>
  <c r="D20" i="2" s="1"/>
  <c r="D26" i="2"/>
  <c r="D32" i="2" s="1"/>
  <c r="D10" i="2"/>
  <c r="D8" i="2"/>
  <c r="D13" i="2"/>
  <c r="D14" i="1"/>
  <c r="D24" i="2" l="1"/>
  <c r="D28" i="2" s="1"/>
  <c r="D30" i="2" s="1"/>
  <c r="D34" i="2" s="1"/>
  <c r="D35" i="2" s="1"/>
  <c r="D36" i="2" s="1"/>
</calcChain>
</file>

<file path=xl/sharedStrings.xml><?xml version="1.0" encoding="utf-8"?>
<sst xmlns="http://schemas.openxmlformats.org/spreadsheetml/2006/main" count="209" uniqueCount="122">
  <si>
    <t>Zimní údržba komunikací - zima 2016/2017</t>
  </si>
  <si>
    <t>Komwag</t>
  </si>
  <si>
    <t>Kč</t>
  </si>
  <si>
    <t>listopad</t>
  </si>
  <si>
    <t>činnost</t>
  </si>
  <si>
    <t>15.-30.11.16</t>
  </si>
  <si>
    <t>zimní pohotovost</t>
  </si>
  <si>
    <t>prosinec</t>
  </si>
  <si>
    <t>1.-31.12.16</t>
  </si>
  <si>
    <t>leden</t>
  </si>
  <si>
    <t>1.-31.1.2017</t>
  </si>
  <si>
    <t>viz příloha</t>
  </si>
  <si>
    <t>únor</t>
  </si>
  <si>
    <t>1.-28.2.17</t>
  </si>
  <si>
    <t>březen</t>
  </si>
  <si>
    <t>1.-31.3.17</t>
  </si>
  <si>
    <t>duben</t>
  </si>
  <si>
    <t>1.-30.4.17</t>
  </si>
  <si>
    <t>Celkem</t>
  </si>
  <si>
    <t>pracovní pohotovost</t>
  </si>
  <si>
    <t>preventivní posyp</t>
  </si>
  <si>
    <t>2x</t>
  </si>
  <si>
    <t>1x</t>
  </si>
  <si>
    <t>1.-31.1.17</t>
  </si>
  <si>
    <t>likvidační posyp</t>
  </si>
  <si>
    <t>3x</t>
  </si>
  <si>
    <t>Období</t>
  </si>
  <si>
    <t>Datum</t>
  </si>
  <si>
    <t>Druh práce</t>
  </si>
  <si>
    <t>Četnost</t>
  </si>
  <si>
    <t>Celkem prosinec 2016</t>
  </si>
  <si>
    <t>odstranění sněhu</t>
  </si>
  <si>
    <t>Celkem leden 2017</t>
  </si>
  <si>
    <t>1.-28.2.2017</t>
  </si>
  <si>
    <t>Celkem únor 2017</t>
  </si>
  <si>
    <t>1.-31.3.2017</t>
  </si>
  <si>
    <t>Celkem zimní údržba zima 2016/2017</t>
  </si>
  <si>
    <t>KOMUNIKACE-VOZOVKY</t>
  </si>
  <si>
    <t xml:space="preserve">K Zeleným domkům           </t>
  </si>
  <si>
    <t xml:space="preserve">                          </t>
  </si>
  <si>
    <t>Předškolní - Krameriova</t>
  </si>
  <si>
    <t>Golčova – K Betáni</t>
  </si>
  <si>
    <t xml:space="preserve">K Betáni </t>
  </si>
  <si>
    <t>Pod Javory</t>
  </si>
  <si>
    <t xml:space="preserve">Velenická                 </t>
  </si>
  <si>
    <t>Volarská (Bořetínská – K Šeberáku)</t>
  </si>
  <si>
    <t>Volarská (Golčova – Bořetínská)</t>
  </si>
  <si>
    <t>Bořetínská (Děbolínská – Volarská)</t>
  </si>
  <si>
    <t>Sobolákova</t>
  </si>
  <si>
    <t>Nad Šeberákem</t>
  </si>
  <si>
    <t>Úhlavská</t>
  </si>
  <si>
    <t>Pražského povstání (u bytovek)</t>
  </si>
  <si>
    <t>Netolická</t>
  </si>
  <si>
    <t>Nad Akáty</t>
  </si>
  <si>
    <t>Nad Vernerákem</t>
  </si>
  <si>
    <t>Na Knížce</t>
  </si>
  <si>
    <t xml:space="preserve">Kriváňská  </t>
  </si>
  <si>
    <t>Beskydská</t>
  </si>
  <si>
    <t>Pálavská</t>
  </si>
  <si>
    <t>Ještědská</t>
  </si>
  <si>
    <t>Ukončená</t>
  </si>
  <si>
    <t>Do Dubin</t>
  </si>
  <si>
    <t>Tichého</t>
  </si>
  <si>
    <t>Dřevčická</t>
  </si>
  <si>
    <t>Labská</t>
  </si>
  <si>
    <t>K Borovíčku</t>
  </si>
  <si>
    <t>Krále Václava IV. (k ul. Ještědská)</t>
  </si>
  <si>
    <t>Za Parkem</t>
  </si>
  <si>
    <t>parkoviště u ÚMČ, příjezd k poště a parkoviště</t>
  </si>
  <si>
    <t>Celkem   vozovky</t>
  </si>
  <si>
    <t>priorita                                                                             počet                                            plocha</t>
  </si>
  <si>
    <t>1.pořadí úklidu vozovek</t>
  </si>
  <si>
    <t>2.pořadí úklidu vozovek</t>
  </si>
  <si>
    <t>Pozn.:</t>
  </si>
  <si>
    <r>
      <t>-</t>
    </r>
    <r>
      <rPr>
        <sz val="7"/>
        <color theme="1"/>
        <rFont val="Times New Roman"/>
        <family val="1"/>
        <charset val="238"/>
      </rPr>
      <t xml:space="preserve">          </t>
    </r>
    <r>
      <rPr>
        <b/>
        <sz val="11"/>
        <color theme="1"/>
        <rFont val="Times New Roman"/>
        <family val="1"/>
        <charset val="238"/>
      </rPr>
      <t xml:space="preserve">výměry jsou uvedeny dle celkové plochy vozovek 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</si>
  <si>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   </t>
    </r>
    <r>
      <rPr>
        <b/>
        <sz val="11"/>
        <color theme="1"/>
        <rFont val="Times New Roman"/>
        <family val="1"/>
        <charset val="238"/>
      </rPr>
      <t>zadavatel může v rámci pokynu k úklidu požadovanou výměru upřesnit</t>
    </r>
  </si>
  <si>
    <t>dle konkrétního stavu počasí</t>
  </si>
  <si>
    <t>Na jiných komunikacích zde neuvedených se zimní údržba neprovádí.</t>
  </si>
  <si>
    <t>CHODNÍKY</t>
  </si>
  <si>
    <t>K Verneráku až nad kolej Volha</t>
  </si>
  <si>
    <t>Velenická</t>
  </si>
  <si>
    <t>Ploučnická</t>
  </si>
  <si>
    <t>K Šeberáku</t>
  </si>
  <si>
    <t>Nám. prezid. Masaryka</t>
  </si>
  <si>
    <t>K Libuši</t>
  </si>
  <si>
    <t>K Zeleným domkům</t>
  </si>
  <si>
    <t>Předškolní</t>
  </si>
  <si>
    <t>Krameriova</t>
  </si>
  <si>
    <t>Vavákova</t>
  </si>
  <si>
    <t>Kudeříkové</t>
  </si>
  <si>
    <t>Hynaisova</t>
  </si>
  <si>
    <t>Jaromíra Jindry</t>
  </si>
  <si>
    <t>K Betáni</t>
  </si>
  <si>
    <t>Žižkova</t>
  </si>
  <si>
    <t>Na Lhotech</t>
  </si>
  <si>
    <t>Krále Václava IV.</t>
  </si>
  <si>
    <t>Děbolínská</t>
  </si>
  <si>
    <t>Pod Betání</t>
  </si>
  <si>
    <t>Areál DCHB</t>
  </si>
  <si>
    <t>K Borovíčku (od nám.Prez.Masar – Ještědská)</t>
  </si>
  <si>
    <t>kolem úřadu MČ a k poště</t>
  </si>
  <si>
    <t>Celkem   chodníky</t>
  </si>
  <si>
    <t>1.pořadí úklidu chodníků</t>
  </si>
  <si>
    <t>2.pořadí úklidu chodníků</t>
  </si>
  <si>
    <r>
      <t>-</t>
    </r>
    <r>
      <rPr>
        <sz val="7"/>
        <color theme="1"/>
        <rFont val="Times New Roman"/>
        <family val="1"/>
        <charset val="238"/>
      </rPr>
      <t xml:space="preserve">          </t>
    </r>
    <r>
      <rPr>
        <b/>
        <sz val="12"/>
        <color theme="1"/>
        <rFont val="Times New Roman"/>
        <family val="1"/>
        <charset val="238"/>
      </rPr>
      <t xml:space="preserve">výměry chodníků jsou uvedeny dle celkové plochy chodníků 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</si>
  <si>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   </t>
    </r>
    <r>
      <rPr>
        <b/>
        <sz val="12"/>
        <color theme="1"/>
        <rFont val="Times New Roman"/>
        <family val="1"/>
        <charset val="238"/>
      </rPr>
      <t>zadavatel může v rámci pokynu k úklidu požadovanou výměru upřesnit</t>
    </r>
  </si>
  <si>
    <t xml:space="preserve">      dle konkrétního stavu počasí</t>
  </si>
  <si>
    <t xml:space="preserve">Na jiných chodnících zde neuvedených se zimní údržba neprovádí.                                                                             </t>
  </si>
  <si>
    <t xml:space="preserve">Pražského povstání (od bytovek k ul.K Libuši)            </t>
  </si>
  <si>
    <t xml:space="preserve">priorita (pořadí úklidu)  </t>
  </si>
  <si>
    <t>plocha (m²)</t>
  </si>
  <si>
    <t>Chodníky celkem</t>
  </si>
  <si>
    <t>K Verneráku (nová část)</t>
  </si>
  <si>
    <t>Celkem plocha vozovek</t>
  </si>
  <si>
    <t>priorita</t>
  </si>
  <si>
    <t>počet</t>
  </si>
  <si>
    <t>plocha</t>
  </si>
  <si>
    <t>Datum úklidu</t>
  </si>
  <si>
    <t>odstranění posyp.mat.
z komunikací a chodníků</t>
  </si>
  <si>
    <t xml:space="preserve">Podnik technických služeb-komunikace K Verneráku </t>
  </si>
  <si>
    <t>ZIMNÍ ÚKLID KOMUNIKACÍ A CHODNÍKŮ ZIMA 2016/2017</t>
  </si>
  <si>
    <t>Sdružení PRVNÍ CHRÁNÉNÁ DÍLNA a Komwag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</si>
</sst>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d/mm/yy;@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7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17" fontId="0" fillId="0" borderId="0" xfId="0" applyNumberFormat="1"/>
    <xf numFmtId="14" fontId="0" fillId="0" borderId="0" xfId="0" applyNumberFormat="1"/>
    <xf numFmtId="3" fontId="0" fillId="0" borderId="0" xfId="0" applyNumberFormat="1"/>
    <xf numFmtId="3" fontId="4" fillId="0" borderId="0" xfId="0" applyNumberFormat="1" applyFont="1"/>
    <xf numFmtId="0" fontId="3" fillId="0" borderId="1" xfId="0" applyFont="1" applyBorder="1"/>
    <xf numFmtId="3" fontId="3" fillId="0" borderId="1" xfId="0" applyNumberFormat="1" applyFont="1" applyBorder="1"/>
    <xf numFmtId="0" fontId="4" fillId="0" borderId="1" xfId="0" applyFont="1" applyBorder="1"/>
    <xf numFmtId="3" fontId="4" fillId="0" borderId="1" xfId="0" applyNumberFormat="1" applyFont="1" applyBorder="1"/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left" vertical="center" indent="5"/>
    </xf>
    <xf numFmtId="0" fontId="8" fillId="0" borderId="0" xfId="0" applyFont="1" applyAlignment="1">
      <alignment horizontal="left" vertical="center" indent="5"/>
    </xf>
    <xf numFmtId="0" fontId="1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left" vertical="center" indent="5"/>
    </xf>
    <xf numFmtId="0" fontId="3" fillId="0" borderId="0" xfId="0" applyFont="1" applyAlignment="1">
      <alignment horizontal="left" vertical="center" indent="2"/>
    </xf>
    <xf numFmtId="3" fontId="4" fillId="0" borderId="0" xfId="0" applyNumberFormat="1" applyFont="1" applyAlignment="1">
      <alignment vertical="center"/>
    </xf>
    <xf numFmtId="0" fontId="0" fillId="0" borderId="0" xfId="0" applyAlignment="1">
      <alignment horizontal="center"/>
    </xf>
    <xf numFmtId="0" fontId="6" fillId="2" borderId="0" xfId="0" applyFont="1" applyFill="1" applyAlignment="1">
      <alignment vertical="center"/>
    </xf>
    <xf numFmtId="0" fontId="0" fillId="2" borderId="0" xfId="0" applyFill="1" applyAlignment="1">
      <alignment horizontal="center"/>
    </xf>
    <xf numFmtId="3" fontId="4" fillId="2" borderId="0" xfId="0" applyNumberFormat="1" applyFont="1" applyFill="1"/>
    <xf numFmtId="3" fontId="4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3" borderId="0" xfId="0" applyFont="1" applyFill="1" applyAlignment="1">
      <alignment vertical="center"/>
    </xf>
    <xf numFmtId="3" fontId="3" fillId="3" borderId="0" xfId="0" applyNumberFormat="1" applyFont="1" applyFill="1"/>
    <xf numFmtId="0" fontId="3" fillId="3" borderId="1" xfId="0" applyFont="1" applyFill="1" applyBorder="1" applyAlignment="1">
      <alignment vertical="center"/>
    </xf>
    <xf numFmtId="3" fontId="3" fillId="3" borderId="1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165" fontId="4" fillId="0" borderId="0" xfId="0" applyNumberFormat="1" applyFont="1" applyAlignment="1"/>
    <xf numFmtId="0" fontId="4" fillId="0" borderId="1" xfId="0" applyFont="1" applyBorder="1" applyAlignment="1">
      <alignment wrapText="1"/>
    </xf>
    <xf numFmtId="3" fontId="4" fillId="0" borderId="0" xfId="0" applyNumberFormat="1" applyFont="1" applyAlignment="1">
      <alignment horizontal="center"/>
    </xf>
    <xf numFmtId="165" fontId="4" fillId="0" borderId="1" xfId="0" applyNumberFormat="1" applyFont="1" applyBorder="1" applyAlignment="1"/>
    <xf numFmtId="165" fontId="4" fillId="3" borderId="2" xfId="0" applyNumberFormat="1" applyFont="1" applyFill="1" applyBorder="1" applyAlignment="1"/>
    <xf numFmtId="165" fontId="4" fillId="3" borderId="3" xfId="0" applyNumberFormat="1" applyFont="1" applyFill="1" applyBorder="1" applyAlignment="1"/>
    <xf numFmtId="165" fontId="4" fillId="3" borderId="4" xfId="0" applyNumberFormat="1" applyFont="1" applyFill="1" applyBorder="1" applyAlignment="1"/>
    <xf numFmtId="0" fontId="1" fillId="4" borderId="1" xfId="0" applyFont="1" applyFill="1" applyBorder="1"/>
    <xf numFmtId="3" fontId="1" fillId="4" borderId="1" xfId="0" applyNumberFormat="1" applyFont="1" applyFill="1" applyBorder="1"/>
    <xf numFmtId="0" fontId="1" fillId="0" borderId="1" xfId="0" applyFont="1" applyBorder="1"/>
    <xf numFmtId="0" fontId="0" fillId="0" borderId="1" xfId="0" applyBorder="1"/>
    <xf numFmtId="3" fontId="0" fillId="0" borderId="1" xfId="0" applyNumberFormat="1" applyBorder="1"/>
    <xf numFmtId="14" fontId="0" fillId="0" borderId="1" xfId="0" applyNumberFormat="1" applyBorder="1"/>
    <xf numFmtId="14" fontId="1" fillId="0" borderId="1" xfId="0" applyNumberFormat="1" applyFont="1" applyBorder="1"/>
    <xf numFmtId="3" fontId="1" fillId="0" borderId="1" xfId="0" applyNumberFormat="1" applyFont="1" applyBorder="1"/>
    <xf numFmtId="0" fontId="2" fillId="0" borderId="1" xfId="0" applyFont="1" applyBorder="1"/>
    <xf numFmtId="3" fontId="2" fillId="0" borderId="1" xfId="0" applyNumberFormat="1" applyFont="1" applyBorder="1"/>
    <xf numFmtId="14" fontId="2" fillId="0" borderId="1" xfId="0" applyNumberFormat="1" applyFont="1" applyBorder="1"/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165" fontId="3" fillId="2" borderId="2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48"/>
  <sheetViews>
    <sheetView workbookViewId="0">
      <selection activeCell="A4" sqref="A4"/>
    </sheetView>
  </sheetViews>
  <sheetFormatPr defaultRowHeight="15" x14ac:dyDescent="0.25"/>
  <cols>
    <col min="2" max="2" width="12.7109375" customWidth="1"/>
    <col min="3" max="3" width="20.140625" customWidth="1"/>
    <col min="4" max="4" width="9.140625" style="4"/>
  </cols>
  <sheetData>
    <row r="2" spans="1:4" x14ac:dyDescent="0.25">
      <c r="A2" s="1" t="s">
        <v>0</v>
      </c>
    </row>
    <row r="4" spans="1:4" x14ac:dyDescent="0.25">
      <c r="A4" s="1" t="s">
        <v>121</v>
      </c>
    </row>
    <row r="7" spans="1:4" ht="15.75" x14ac:dyDescent="0.25">
      <c r="A7" s="6" t="s">
        <v>1</v>
      </c>
      <c r="B7" s="6" t="s">
        <v>26</v>
      </c>
      <c r="C7" s="6" t="s">
        <v>4</v>
      </c>
      <c r="D7" s="7" t="s">
        <v>2</v>
      </c>
    </row>
    <row r="8" spans="1:4" ht="15.75" x14ac:dyDescent="0.25">
      <c r="A8" s="6" t="s">
        <v>3</v>
      </c>
      <c r="B8" s="8" t="s">
        <v>5</v>
      </c>
      <c r="C8" s="8" t="s">
        <v>6</v>
      </c>
      <c r="D8" s="9">
        <v>12036</v>
      </c>
    </row>
    <row r="9" spans="1:4" ht="15.75" x14ac:dyDescent="0.25">
      <c r="A9" s="8" t="s">
        <v>7</v>
      </c>
      <c r="B9" s="8" t="s">
        <v>8</v>
      </c>
      <c r="C9" s="8" t="s">
        <v>6</v>
      </c>
      <c r="D9" s="9">
        <v>24073</v>
      </c>
    </row>
    <row r="10" spans="1:4" ht="15.75" x14ac:dyDescent="0.25">
      <c r="A10" s="8" t="s">
        <v>9</v>
      </c>
      <c r="B10" s="8" t="s">
        <v>10</v>
      </c>
      <c r="C10" s="8" t="s">
        <v>11</v>
      </c>
      <c r="D10" s="9">
        <v>342955</v>
      </c>
    </row>
    <row r="11" spans="1:4" ht="15.75" x14ac:dyDescent="0.25">
      <c r="A11" s="8" t="s">
        <v>12</v>
      </c>
      <c r="B11" s="8" t="s">
        <v>13</v>
      </c>
      <c r="C11" s="8" t="s">
        <v>11</v>
      </c>
      <c r="D11" s="9">
        <v>32732</v>
      </c>
    </row>
    <row r="12" spans="1:4" ht="15.75" x14ac:dyDescent="0.25">
      <c r="A12" s="8" t="s">
        <v>14</v>
      </c>
      <c r="B12" s="8" t="s">
        <v>15</v>
      </c>
      <c r="C12" s="8" t="s">
        <v>6</v>
      </c>
      <c r="D12" s="9">
        <v>24073</v>
      </c>
    </row>
    <row r="13" spans="1:4" ht="63" x14ac:dyDescent="0.25">
      <c r="A13" s="8" t="s">
        <v>16</v>
      </c>
      <c r="B13" s="8" t="s">
        <v>17</v>
      </c>
      <c r="C13" s="37" t="s">
        <v>118</v>
      </c>
      <c r="D13" s="9">
        <v>81775</v>
      </c>
    </row>
    <row r="14" spans="1:4" ht="15.75" x14ac:dyDescent="0.25">
      <c r="A14" s="6" t="s">
        <v>18</v>
      </c>
      <c r="B14" s="8"/>
      <c r="C14" s="8"/>
      <c r="D14" s="7">
        <f>SUM(D8:D13)</f>
        <v>517644</v>
      </c>
    </row>
    <row r="16" spans="1:4" x14ac:dyDescent="0.25">
      <c r="A16" s="1"/>
    </row>
    <row r="17" spans="1:3" x14ac:dyDescent="0.25">
      <c r="A17" s="2"/>
    </row>
    <row r="18" spans="1:3" x14ac:dyDescent="0.25">
      <c r="C18" s="3"/>
    </row>
    <row r="19" spans="1:3" x14ac:dyDescent="0.25">
      <c r="C19" s="3"/>
    </row>
    <row r="20" spans="1:3" x14ac:dyDescent="0.25">
      <c r="C20" s="3"/>
    </row>
    <row r="21" spans="1:3" x14ac:dyDescent="0.25">
      <c r="C21" s="3"/>
    </row>
    <row r="23" spans="1:3" x14ac:dyDescent="0.25">
      <c r="C23" s="3"/>
    </row>
    <row r="24" spans="1:3" x14ac:dyDescent="0.25">
      <c r="C24" s="3"/>
    </row>
    <row r="25" spans="1:3" x14ac:dyDescent="0.25">
      <c r="C25" s="3"/>
    </row>
    <row r="26" spans="1:3" x14ac:dyDescent="0.25">
      <c r="C26" s="3"/>
    </row>
    <row r="27" spans="1:3" x14ac:dyDescent="0.25">
      <c r="C27" s="3"/>
    </row>
    <row r="28" spans="1:3" x14ac:dyDescent="0.25">
      <c r="C28" s="3"/>
    </row>
    <row r="29" spans="1:3" x14ac:dyDescent="0.25">
      <c r="C29" s="3"/>
    </row>
    <row r="30" spans="1:3" x14ac:dyDescent="0.25">
      <c r="C30" s="3"/>
    </row>
    <row r="31" spans="1:3" x14ac:dyDescent="0.25">
      <c r="C31" s="3"/>
    </row>
    <row r="32" spans="1:3" x14ac:dyDescent="0.25">
      <c r="C32" s="3"/>
    </row>
    <row r="33" spans="3:3" x14ac:dyDescent="0.25">
      <c r="C33" s="3"/>
    </row>
    <row r="34" spans="3:3" x14ac:dyDescent="0.25">
      <c r="C34" s="3"/>
    </row>
    <row r="35" spans="3:3" x14ac:dyDescent="0.25">
      <c r="C35" s="3"/>
    </row>
    <row r="36" spans="3:3" x14ac:dyDescent="0.25">
      <c r="C36" s="3"/>
    </row>
    <row r="37" spans="3:3" x14ac:dyDescent="0.25">
      <c r="C37" s="3"/>
    </row>
    <row r="38" spans="3:3" x14ac:dyDescent="0.25">
      <c r="C38" s="3"/>
    </row>
    <row r="39" spans="3:3" x14ac:dyDescent="0.25">
      <c r="C39" s="3"/>
    </row>
    <row r="40" spans="3:3" x14ac:dyDescent="0.25">
      <c r="C40" s="3"/>
    </row>
    <row r="41" spans="3:3" x14ac:dyDescent="0.25">
      <c r="C41" s="3"/>
    </row>
    <row r="42" spans="3:3" x14ac:dyDescent="0.25">
      <c r="C42" s="3"/>
    </row>
    <row r="43" spans="3:3" x14ac:dyDescent="0.25">
      <c r="C43" s="3"/>
    </row>
    <row r="44" spans="3:3" x14ac:dyDescent="0.25">
      <c r="C44" s="3"/>
    </row>
    <row r="45" spans="3:3" x14ac:dyDescent="0.25">
      <c r="C45" s="3"/>
    </row>
    <row r="46" spans="3:3" x14ac:dyDescent="0.25">
      <c r="C46" s="3"/>
    </row>
    <row r="47" spans="3:3" x14ac:dyDescent="0.25">
      <c r="C47" s="3"/>
    </row>
    <row r="48" spans="3:3" x14ac:dyDescent="0.25">
      <c r="C48" s="3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8"/>
  <sheetViews>
    <sheetView topLeftCell="A22" workbookViewId="0">
      <selection activeCell="R31" sqref="R31"/>
    </sheetView>
  </sheetViews>
  <sheetFormatPr defaultRowHeight="15" x14ac:dyDescent="0.25"/>
  <cols>
    <col min="2" max="2" width="11.7109375" customWidth="1"/>
    <col min="3" max="3" width="19.28515625" bestFit="1" customWidth="1"/>
    <col min="4" max="4" width="11.5703125" style="4" customWidth="1"/>
    <col min="5" max="5" width="8.85546875" customWidth="1"/>
    <col min="6" max="6" width="12.85546875" customWidth="1"/>
  </cols>
  <sheetData>
    <row r="3" spans="1:6" x14ac:dyDescent="0.25">
      <c r="A3" s="1" t="s">
        <v>119</v>
      </c>
    </row>
    <row r="4" spans="1:6" x14ac:dyDescent="0.25">
      <c r="A4" s="43" t="s">
        <v>26</v>
      </c>
      <c r="B4" s="43" t="s">
        <v>27</v>
      </c>
      <c r="C4" s="43" t="s">
        <v>28</v>
      </c>
      <c r="D4" s="44" t="s">
        <v>2</v>
      </c>
      <c r="E4" s="43" t="s">
        <v>29</v>
      </c>
    </row>
    <row r="5" spans="1:6" x14ac:dyDescent="0.25">
      <c r="A5" s="45" t="s">
        <v>7</v>
      </c>
      <c r="B5" s="46" t="s">
        <v>8</v>
      </c>
      <c r="C5" s="46" t="s">
        <v>19</v>
      </c>
      <c r="D5" s="47">
        <v>15125</v>
      </c>
      <c r="E5" s="46"/>
    </row>
    <row r="6" spans="1:6" x14ac:dyDescent="0.25">
      <c r="A6" s="46"/>
      <c r="B6" s="48">
        <v>42709</v>
      </c>
      <c r="C6" s="46" t="s">
        <v>20</v>
      </c>
      <c r="D6" s="47">
        <v>11751</v>
      </c>
      <c r="E6" s="46" t="s">
        <v>21</v>
      </c>
    </row>
    <row r="7" spans="1:6" x14ac:dyDescent="0.25">
      <c r="A7" s="46"/>
      <c r="B7" s="48">
        <v>42722</v>
      </c>
      <c r="C7" s="46" t="s">
        <v>20</v>
      </c>
      <c r="D7" s="47">
        <v>5876</v>
      </c>
      <c r="E7" s="46" t="s">
        <v>22</v>
      </c>
    </row>
    <row r="8" spans="1:6" x14ac:dyDescent="0.25">
      <c r="A8" s="46"/>
      <c r="B8" s="48">
        <v>42727</v>
      </c>
      <c r="C8" s="46" t="s">
        <v>20</v>
      </c>
      <c r="D8" s="47">
        <f>+D7</f>
        <v>5876</v>
      </c>
      <c r="E8" s="46" t="s">
        <v>22</v>
      </c>
    </row>
    <row r="9" spans="1:6" x14ac:dyDescent="0.25">
      <c r="A9" s="46"/>
      <c r="B9" s="48">
        <v>42733</v>
      </c>
      <c r="C9" s="46" t="s">
        <v>24</v>
      </c>
      <c r="D9" s="47">
        <v>7536</v>
      </c>
      <c r="E9" s="46" t="s">
        <v>22</v>
      </c>
    </row>
    <row r="10" spans="1:6" x14ac:dyDescent="0.25">
      <c r="A10" s="46"/>
      <c r="B10" s="49" t="s">
        <v>30</v>
      </c>
      <c r="C10" s="45"/>
      <c r="D10" s="50">
        <f>SUM(D5:D9)</f>
        <v>46164</v>
      </c>
      <c r="E10" s="46"/>
    </row>
    <row r="11" spans="1:6" x14ac:dyDescent="0.25">
      <c r="A11" s="45" t="s">
        <v>9</v>
      </c>
      <c r="B11" s="51" t="s">
        <v>23</v>
      </c>
      <c r="C11" s="51" t="s">
        <v>19</v>
      </c>
      <c r="D11" s="52">
        <v>15125</v>
      </c>
      <c r="E11" s="51"/>
    </row>
    <row r="12" spans="1:6" x14ac:dyDescent="0.25">
      <c r="A12" s="46"/>
      <c r="B12" s="53">
        <v>42737</v>
      </c>
      <c r="C12" s="51" t="s">
        <v>24</v>
      </c>
      <c r="D12" s="52">
        <f>+D9</f>
        <v>7536</v>
      </c>
      <c r="E12" s="51" t="s">
        <v>22</v>
      </c>
      <c r="F12" s="4"/>
    </row>
    <row r="13" spans="1:6" x14ac:dyDescent="0.25">
      <c r="A13" s="46"/>
      <c r="B13" s="53">
        <v>42738</v>
      </c>
      <c r="C13" s="51" t="s">
        <v>24</v>
      </c>
      <c r="D13" s="52">
        <f>+D12</f>
        <v>7536</v>
      </c>
      <c r="E13" s="51" t="s">
        <v>22</v>
      </c>
    </row>
    <row r="14" spans="1:6" x14ac:dyDescent="0.25">
      <c r="A14" s="46"/>
      <c r="B14" s="53">
        <v>42739</v>
      </c>
      <c r="C14" s="51" t="s">
        <v>24</v>
      </c>
      <c r="D14" s="52">
        <f>+D13*2</f>
        <v>15072</v>
      </c>
      <c r="E14" s="51" t="s">
        <v>21</v>
      </c>
    </row>
    <row r="15" spans="1:6" x14ac:dyDescent="0.25">
      <c r="A15" s="46"/>
      <c r="B15" s="53">
        <v>42739</v>
      </c>
      <c r="C15" s="51" t="s">
        <v>31</v>
      </c>
      <c r="D15" s="52">
        <f>4639*2-66.928-66.928</f>
        <v>9144.1440000000002</v>
      </c>
      <c r="E15" s="51" t="s">
        <v>21</v>
      </c>
    </row>
    <row r="16" spans="1:6" x14ac:dyDescent="0.25">
      <c r="A16" s="46"/>
      <c r="B16" s="53">
        <v>42740</v>
      </c>
      <c r="C16" s="51" t="s">
        <v>24</v>
      </c>
      <c r="D16" s="52">
        <f>+D13*2</f>
        <v>15072</v>
      </c>
      <c r="E16" s="51" t="s">
        <v>21</v>
      </c>
    </row>
    <row r="17" spans="1:5" x14ac:dyDescent="0.25">
      <c r="A17" s="46"/>
      <c r="B17" s="53">
        <v>42740</v>
      </c>
      <c r="C17" s="51" t="s">
        <v>31</v>
      </c>
      <c r="D17" s="52">
        <f>4638-66</f>
        <v>4572</v>
      </c>
      <c r="E17" s="51" t="s">
        <v>22</v>
      </c>
    </row>
    <row r="18" spans="1:5" x14ac:dyDescent="0.25">
      <c r="A18" s="46"/>
      <c r="B18" s="53">
        <v>42741</v>
      </c>
      <c r="C18" s="51" t="s">
        <v>24</v>
      </c>
      <c r="D18" s="52">
        <f>+D13</f>
        <v>7536</v>
      </c>
      <c r="E18" s="51" t="s">
        <v>22</v>
      </c>
    </row>
    <row r="19" spans="1:5" x14ac:dyDescent="0.25">
      <c r="A19" s="46"/>
      <c r="B19" s="53">
        <v>42742</v>
      </c>
      <c r="C19" s="51" t="s">
        <v>24</v>
      </c>
      <c r="D19" s="52">
        <f>+D18</f>
        <v>7536</v>
      </c>
      <c r="E19" s="51" t="s">
        <v>22</v>
      </c>
    </row>
    <row r="20" spans="1:5" x14ac:dyDescent="0.25">
      <c r="A20" s="46"/>
      <c r="B20" s="53">
        <v>42743</v>
      </c>
      <c r="C20" s="51" t="s">
        <v>24</v>
      </c>
      <c r="D20" s="52">
        <f>+D19</f>
        <v>7536</v>
      </c>
      <c r="E20" s="51" t="s">
        <v>22</v>
      </c>
    </row>
    <row r="21" spans="1:5" x14ac:dyDescent="0.25">
      <c r="A21" s="46"/>
      <c r="B21" s="53">
        <v>42743</v>
      </c>
      <c r="C21" s="51" t="s">
        <v>31</v>
      </c>
      <c r="D21" s="52">
        <f>+D17</f>
        <v>4572</v>
      </c>
      <c r="E21" s="51" t="s">
        <v>22</v>
      </c>
    </row>
    <row r="22" spans="1:5" x14ac:dyDescent="0.25">
      <c r="A22" s="46"/>
      <c r="B22" s="53">
        <v>42744</v>
      </c>
      <c r="C22" s="51" t="s">
        <v>24</v>
      </c>
      <c r="D22" s="52">
        <f>+D20*0.97</f>
        <v>7309.92</v>
      </c>
      <c r="E22" s="51" t="s">
        <v>22</v>
      </c>
    </row>
    <row r="23" spans="1:5" x14ac:dyDescent="0.25">
      <c r="A23" s="46"/>
      <c r="B23" s="53">
        <v>42744</v>
      </c>
      <c r="C23" s="51" t="s">
        <v>31</v>
      </c>
      <c r="D23" s="52">
        <f>+D21</f>
        <v>4572</v>
      </c>
      <c r="E23" s="51" t="s">
        <v>22</v>
      </c>
    </row>
    <row r="24" spans="1:5" x14ac:dyDescent="0.25">
      <c r="A24" s="46"/>
      <c r="B24" s="53">
        <v>42746</v>
      </c>
      <c r="C24" s="51" t="s">
        <v>24</v>
      </c>
      <c r="D24" s="52">
        <f>+D22</f>
        <v>7309.92</v>
      </c>
      <c r="E24" s="51" t="s">
        <v>22</v>
      </c>
    </row>
    <row r="25" spans="1:5" x14ac:dyDescent="0.25">
      <c r="A25" s="46"/>
      <c r="B25" s="53">
        <v>42746</v>
      </c>
      <c r="C25" s="51" t="s">
        <v>31</v>
      </c>
      <c r="D25" s="52">
        <f>+D23</f>
        <v>4572</v>
      </c>
      <c r="E25" s="51" t="s">
        <v>22</v>
      </c>
    </row>
    <row r="26" spans="1:5" x14ac:dyDescent="0.25">
      <c r="A26" s="46"/>
      <c r="B26" s="53">
        <v>42747</v>
      </c>
      <c r="C26" s="51" t="s">
        <v>24</v>
      </c>
      <c r="D26" s="52">
        <f>+D16</f>
        <v>15072</v>
      </c>
      <c r="E26" s="51" t="s">
        <v>21</v>
      </c>
    </row>
    <row r="27" spans="1:5" x14ac:dyDescent="0.25">
      <c r="A27" s="46"/>
      <c r="B27" s="53">
        <v>42747</v>
      </c>
      <c r="C27" s="51" t="s">
        <v>31</v>
      </c>
      <c r="D27" s="52">
        <f>+D25</f>
        <v>4572</v>
      </c>
      <c r="E27" s="51" t="s">
        <v>22</v>
      </c>
    </row>
    <row r="28" spans="1:5" x14ac:dyDescent="0.25">
      <c r="A28" s="46"/>
      <c r="B28" s="53">
        <v>42748</v>
      </c>
      <c r="C28" s="51" t="s">
        <v>24</v>
      </c>
      <c r="D28" s="52">
        <f>+D24</f>
        <v>7309.92</v>
      </c>
      <c r="E28" s="51" t="s">
        <v>22</v>
      </c>
    </row>
    <row r="29" spans="1:5" x14ac:dyDescent="0.25">
      <c r="A29" s="46"/>
      <c r="B29" s="53">
        <v>42748</v>
      </c>
      <c r="C29" s="51" t="s">
        <v>31</v>
      </c>
      <c r="D29" s="52">
        <f>+D27</f>
        <v>4572</v>
      </c>
      <c r="E29" s="51" t="s">
        <v>22</v>
      </c>
    </row>
    <row r="30" spans="1:5" x14ac:dyDescent="0.25">
      <c r="A30" s="46"/>
      <c r="B30" s="53">
        <v>42751</v>
      </c>
      <c r="C30" s="51" t="s">
        <v>24</v>
      </c>
      <c r="D30" s="52">
        <f>+D28</f>
        <v>7309.92</v>
      </c>
      <c r="E30" s="51" t="s">
        <v>22</v>
      </c>
    </row>
    <row r="31" spans="1:5" x14ac:dyDescent="0.25">
      <c r="A31" s="46"/>
      <c r="B31" s="53">
        <v>42751</v>
      </c>
      <c r="C31" s="51" t="s">
        <v>31</v>
      </c>
      <c r="D31" s="52">
        <f>+D29</f>
        <v>4572</v>
      </c>
      <c r="E31" s="51" t="s">
        <v>22</v>
      </c>
    </row>
    <row r="32" spans="1:5" x14ac:dyDescent="0.25">
      <c r="A32" s="46"/>
      <c r="B32" s="53">
        <v>42752</v>
      </c>
      <c r="C32" s="51" t="s">
        <v>24</v>
      </c>
      <c r="D32" s="52">
        <f>+D26</f>
        <v>15072</v>
      </c>
      <c r="E32" s="51" t="s">
        <v>21</v>
      </c>
    </row>
    <row r="33" spans="1:6" x14ac:dyDescent="0.25">
      <c r="A33" s="46"/>
      <c r="B33" s="53">
        <v>42752</v>
      </c>
      <c r="C33" s="51" t="s">
        <v>31</v>
      </c>
      <c r="D33" s="52">
        <f>+D31+D37</f>
        <v>9071</v>
      </c>
      <c r="E33" s="51" t="s">
        <v>21</v>
      </c>
    </row>
    <row r="34" spans="1:6" x14ac:dyDescent="0.25">
      <c r="A34" s="46"/>
      <c r="B34" s="53">
        <v>42760</v>
      </c>
      <c r="C34" s="51" t="s">
        <v>24</v>
      </c>
      <c r="D34" s="52">
        <f>+D30</f>
        <v>7309.92</v>
      </c>
      <c r="E34" s="51" t="s">
        <v>22</v>
      </c>
    </row>
    <row r="35" spans="1:6" x14ac:dyDescent="0.25">
      <c r="A35" s="46"/>
      <c r="B35" s="53">
        <v>42765</v>
      </c>
      <c r="C35" s="51" t="s">
        <v>24</v>
      </c>
      <c r="D35" s="52">
        <f>+D34</f>
        <v>7309.92</v>
      </c>
      <c r="E35" s="51" t="s">
        <v>22</v>
      </c>
    </row>
    <row r="36" spans="1:6" x14ac:dyDescent="0.25">
      <c r="A36" s="46"/>
      <c r="B36" s="53">
        <v>42766</v>
      </c>
      <c r="C36" s="51" t="s">
        <v>24</v>
      </c>
      <c r="D36" s="52">
        <f>+D35*3</f>
        <v>21929.760000000002</v>
      </c>
      <c r="E36" s="51" t="s">
        <v>25</v>
      </c>
    </row>
    <row r="37" spans="1:6" x14ac:dyDescent="0.25">
      <c r="A37" s="46"/>
      <c r="B37" s="53">
        <v>42766</v>
      </c>
      <c r="C37" s="51" t="s">
        <v>31</v>
      </c>
      <c r="D37" s="52">
        <v>4499</v>
      </c>
      <c r="E37" s="51" t="s">
        <v>22</v>
      </c>
    </row>
    <row r="38" spans="1:6" x14ac:dyDescent="0.25">
      <c r="A38" s="46"/>
      <c r="B38" s="45" t="s">
        <v>32</v>
      </c>
      <c r="C38" s="45"/>
      <c r="D38" s="50">
        <f>SUM(D11:D37)+1</f>
        <v>233601.42400000006</v>
      </c>
      <c r="E38" s="46"/>
      <c r="F38" s="4"/>
    </row>
    <row r="39" spans="1:6" x14ac:dyDescent="0.25">
      <c r="A39" s="46" t="s">
        <v>12</v>
      </c>
      <c r="B39" s="46" t="s">
        <v>33</v>
      </c>
      <c r="C39" s="51" t="s">
        <v>19</v>
      </c>
      <c r="D39" s="47">
        <v>15125</v>
      </c>
      <c r="E39" s="46"/>
    </row>
    <row r="40" spans="1:6" x14ac:dyDescent="0.25">
      <c r="A40" s="46"/>
      <c r="B40" s="48">
        <v>42767</v>
      </c>
      <c r="C40" s="51" t="s">
        <v>24</v>
      </c>
      <c r="D40" s="47">
        <f>37682.4/5</f>
        <v>7536.4800000000005</v>
      </c>
      <c r="E40" s="51" t="s">
        <v>22</v>
      </c>
    </row>
    <row r="41" spans="1:6" x14ac:dyDescent="0.25">
      <c r="A41" s="46"/>
      <c r="B41" s="48">
        <v>42767</v>
      </c>
      <c r="C41" s="51" t="s">
        <v>31</v>
      </c>
      <c r="D41" s="47">
        <v>4639</v>
      </c>
      <c r="E41" s="51" t="s">
        <v>22</v>
      </c>
    </row>
    <row r="42" spans="1:6" x14ac:dyDescent="0.25">
      <c r="A42" s="46"/>
      <c r="B42" s="48">
        <v>42768</v>
      </c>
      <c r="C42" s="51" t="s">
        <v>24</v>
      </c>
      <c r="D42" s="47">
        <f>+D40</f>
        <v>7536.4800000000005</v>
      </c>
      <c r="E42" s="51" t="s">
        <v>22</v>
      </c>
    </row>
    <row r="43" spans="1:6" x14ac:dyDescent="0.25">
      <c r="A43" s="46"/>
      <c r="B43" s="48">
        <v>42769</v>
      </c>
      <c r="C43" s="51" t="s">
        <v>24</v>
      </c>
      <c r="D43" s="47">
        <f>+D42</f>
        <v>7536.4800000000005</v>
      </c>
      <c r="E43" s="51" t="s">
        <v>22</v>
      </c>
    </row>
    <row r="44" spans="1:6" x14ac:dyDescent="0.25">
      <c r="A44" s="46"/>
      <c r="B44" s="48">
        <v>42770</v>
      </c>
      <c r="C44" s="51" t="s">
        <v>24</v>
      </c>
      <c r="D44" s="47">
        <f>+D43</f>
        <v>7536.4800000000005</v>
      </c>
      <c r="E44" s="51" t="s">
        <v>22</v>
      </c>
    </row>
    <row r="45" spans="1:6" x14ac:dyDescent="0.25">
      <c r="A45" s="46"/>
      <c r="B45" s="48">
        <v>42783</v>
      </c>
      <c r="C45" s="51" t="s">
        <v>24</v>
      </c>
      <c r="D45" s="47">
        <f>+D44</f>
        <v>7536.4800000000005</v>
      </c>
      <c r="E45" s="51" t="s">
        <v>22</v>
      </c>
    </row>
    <row r="46" spans="1:6" x14ac:dyDescent="0.25">
      <c r="A46" s="46"/>
      <c r="B46" s="45" t="s">
        <v>34</v>
      </c>
      <c r="C46" s="46"/>
      <c r="D46" s="50">
        <f>SUM(D39:D45)</f>
        <v>57446.400000000009</v>
      </c>
      <c r="E46" s="46"/>
    </row>
    <row r="47" spans="1:6" x14ac:dyDescent="0.25">
      <c r="A47" s="46" t="s">
        <v>14</v>
      </c>
      <c r="B47" s="46" t="s">
        <v>35</v>
      </c>
      <c r="C47" s="51" t="s">
        <v>19</v>
      </c>
      <c r="D47" s="50">
        <v>15125</v>
      </c>
      <c r="E47" s="46"/>
    </row>
    <row r="48" spans="1:6" x14ac:dyDescent="0.25">
      <c r="A48" s="45" t="s">
        <v>36</v>
      </c>
      <c r="B48" s="46"/>
      <c r="C48" s="46"/>
      <c r="D48" s="50">
        <f>+D47+D46+D38+D10</f>
        <v>352336.82400000008</v>
      </c>
      <c r="E48" s="46"/>
      <c r="F48" s="4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91"/>
  <sheetViews>
    <sheetView tabSelected="1" workbookViewId="0">
      <selection activeCell="B2" sqref="B2"/>
    </sheetView>
  </sheetViews>
  <sheetFormatPr defaultRowHeight="15.75" x14ac:dyDescent="0.25"/>
  <cols>
    <col min="1" max="1" width="47.85546875" customWidth="1"/>
    <col min="2" max="2" width="11.140625" style="22" customWidth="1"/>
    <col min="3" max="3" width="12" style="22" customWidth="1"/>
    <col min="4" max="4" width="11.28515625" style="5" bestFit="1" customWidth="1"/>
    <col min="5" max="5" width="12.5703125" style="5" customWidth="1"/>
    <col min="6" max="6" width="9.140625" style="36"/>
    <col min="7" max="8" width="10" style="36" bestFit="1" customWidth="1"/>
    <col min="9" max="12" width="9.140625" style="36"/>
  </cols>
  <sheetData>
    <row r="2" spans="1:13" x14ac:dyDescent="0.25">
      <c r="A2" s="1" t="s">
        <v>121</v>
      </c>
    </row>
    <row r="4" spans="1:13" x14ac:dyDescent="0.25">
      <c r="A4" s="23" t="s">
        <v>120</v>
      </c>
      <c r="B4" s="24"/>
      <c r="C4" s="24"/>
      <c r="D4" s="25"/>
      <c r="E4" s="25"/>
    </row>
    <row r="5" spans="1:13" x14ac:dyDescent="0.25">
      <c r="A5" s="12"/>
    </row>
    <row r="6" spans="1:13" x14ac:dyDescent="0.25">
      <c r="A6" s="13"/>
    </row>
    <row r="7" spans="1:13" x14ac:dyDescent="0.25">
      <c r="A7" s="32" t="s">
        <v>37</v>
      </c>
      <c r="B7" s="62" t="s">
        <v>109</v>
      </c>
      <c r="C7" s="63"/>
      <c r="D7" s="56" t="s">
        <v>110</v>
      </c>
      <c r="E7" s="63"/>
      <c r="F7" s="59" t="s">
        <v>117</v>
      </c>
      <c r="G7" s="60"/>
      <c r="H7" s="60"/>
      <c r="I7" s="60"/>
      <c r="J7" s="60"/>
      <c r="K7" s="60"/>
      <c r="L7" s="61"/>
    </row>
    <row r="8" spans="1:13" x14ac:dyDescent="0.25">
      <c r="A8" s="27" t="s">
        <v>38</v>
      </c>
      <c r="B8" s="34">
        <v>1</v>
      </c>
      <c r="C8" s="33"/>
      <c r="D8" s="26">
        <v>7154</v>
      </c>
      <c r="E8" s="26" t="s">
        <v>39</v>
      </c>
      <c r="F8" s="36">
        <v>42739</v>
      </c>
      <c r="G8" s="36">
        <v>42743</v>
      </c>
      <c r="H8" s="36">
        <v>42747</v>
      </c>
      <c r="I8" s="36">
        <v>42748</v>
      </c>
      <c r="J8" s="36">
        <v>42752</v>
      </c>
      <c r="K8" s="36">
        <v>42766</v>
      </c>
      <c r="L8" s="36">
        <v>42768</v>
      </c>
      <c r="M8" s="3"/>
    </row>
    <row r="9" spans="1:13" x14ac:dyDescent="0.25">
      <c r="A9" s="27" t="s">
        <v>40</v>
      </c>
      <c r="B9" s="34">
        <v>1</v>
      </c>
      <c r="C9" s="33"/>
      <c r="D9" s="26">
        <v>1666</v>
      </c>
      <c r="E9" s="9"/>
      <c r="F9" s="39">
        <v>42739</v>
      </c>
      <c r="G9" s="39">
        <v>42743</v>
      </c>
      <c r="H9" s="39">
        <v>42747</v>
      </c>
      <c r="I9" s="39">
        <v>42748</v>
      </c>
      <c r="J9" s="39">
        <v>42752</v>
      </c>
      <c r="K9" s="39">
        <v>42766</v>
      </c>
      <c r="L9" s="39">
        <v>42768</v>
      </c>
    </row>
    <row r="10" spans="1:13" x14ac:dyDescent="0.25">
      <c r="A10" s="27" t="s">
        <v>41</v>
      </c>
      <c r="B10" s="33"/>
      <c r="C10" s="34">
        <v>2</v>
      </c>
      <c r="D10" s="9"/>
      <c r="E10" s="26">
        <v>1653</v>
      </c>
      <c r="F10" s="39">
        <v>42739</v>
      </c>
      <c r="G10" s="39">
        <v>42743</v>
      </c>
      <c r="H10" s="39">
        <v>42747</v>
      </c>
      <c r="I10" s="39">
        <v>42748</v>
      </c>
      <c r="J10" s="39">
        <v>42752</v>
      </c>
      <c r="K10" s="39">
        <v>42766</v>
      </c>
      <c r="L10" s="39">
        <v>42768</v>
      </c>
    </row>
    <row r="11" spans="1:13" x14ac:dyDescent="0.25">
      <c r="A11" s="27" t="s">
        <v>42</v>
      </c>
      <c r="B11" s="33">
        <v>1</v>
      </c>
      <c r="C11" s="33"/>
      <c r="D11" s="9">
        <v>1128</v>
      </c>
      <c r="E11" s="9"/>
      <c r="F11" s="39">
        <v>42739</v>
      </c>
      <c r="G11" s="39">
        <v>42743</v>
      </c>
      <c r="H11" s="39">
        <v>42747</v>
      </c>
      <c r="I11" s="39">
        <v>42748</v>
      </c>
      <c r="J11" s="39">
        <v>42752</v>
      </c>
      <c r="K11" s="39">
        <v>42766</v>
      </c>
      <c r="L11" s="39">
        <v>42768</v>
      </c>
    </row>
    <row r="12" spans="1:13" x14ac:dyDescent="0.25">
      <c r="A12" s="27" t="s">
        <v>43</v>
      </c>
      <c r="B12" s="33">
        <v>1</v>
      </c>
      <c r="C12" s="33"/>
      <c r="D12" s="9">
        <v>12255</v>
      </c>
      <c r="E12" s="26"/>
      <c r="F12" s="39">
        <v>42739</v>
      </c>
      <c r="G12" s="39">
        <v>42743</v>
      </c>
      <c r="H12" s="39">
        <v>42747</v>
      </c>
      <c r="I12" s="39">
        <v>42748</v>
      </c>
      <c r="J12" s="39">
        <v>42752</v>
      </c>
      <c r="K12" s="39">
        <v>42766</v>
      </c>
      <c r="L12" s="39">
        <v>42768</v>
      </c>
    </row>
    <row r="13" spans="1:13" x14ac:dyDescent="0.25">
      <c r="A13" s="27" t="s">
        <v>44</v>
      </c>
      <c r="B13" s="33"/>
      <c r="C13" s="34">
        <v>2</v>
      </c>
      <c r="D13" s="9"/>
      <c r="E13" s="26">
        <v>1015</v>
      </c>
      <c r="F13" s="39">
        <v>42739</v>
      </c>
      <c r="G13" s="39">
        <v>42743</v>
      </c>
      <c r="H13" s="39">
        <v>42747</v>
      </c>
      <c r="I13" s="39">
        <v>42748</v>
      </c>
      <c r="J13" s="39">
        <v>42752</v>
      </c>
      <c r="K13" s="39">
        <v>42766</v>
      </c>
      <c r="L13" s="39">
        <v>42768</v>
      </c>
    </row>
    <row r="14" spans="1:13" x14ac:dyDescent="0.25">
      <c r="A14" s="27" t="s">
        <v>45</v>
      </c>
      <c r="B14" s="33">
        <v>1</v>
      </c>
      <c r="C14" s="33"/>
      <c r="D14" s="9">
        <v>770</v>
      </c>
      <c r="E14" s="9"/>
      <c r="F14" s="39">
        <v>42739</v>
      </c>
      <c r="G14" s="39">
        <v>42743</v>
      </c>
      <c r="H14" s="39">
        <v>42747</v>
      </c>
      <c r="I14" s="39">
        <v>42748</v>
      </c>
      <c r="J14" s="39">
        <v>42752</v>
      </c>
      <c r="K14" s="39">
        <v>42766</v>
      </c>
      <c r="L14" s="39">
        <v>42768</v>
      </c>
    </row>
    <row r="15" spans="1:13" x14ac:dyDescent="0.25">
      <c r="A15" s="27" t="s">
        <v>46</v>
      </c>
      <c r="B15" s="33"/>
      <c r="C15" s="33">
        <v>2</v>
      </c>
      <c r="D15" s="9"/>
      <c r="E15" s="9">
        <v>1360</v>
      </c>
      <c r="F15" s="39">
        <v>42739</v>
      </c>
      <c r="G15" s="39">
        <v>42743</v>
      </c>
      <c r="H15" s="39">
        <v>42747</v>
      </c>
      <c r="I15" s="39">
        <v>42748</v>
      </c>
      <c r="J15" s="39">
        <v>42752</v>
      </c>
      <c r="K15" s="39">
        <v>42766</v>
      </c>
      <c r="L15" s="39">
        <v>42768</v>
      </c>
    </row>
    <row r="16" spans="1:13" x14ac:dyDescent="0.25">
      <c r="A16" s="27" t="s">
        <v>47</v>
      </c>
      <c r="B16" s="33">
        <v>1</v>
      </c>
      <c r="C16" s="33"/>
      <c r="D16" s="9">
        <v>350</v>
      </c>
      <c r="E16" s="9"/>
      <c r="F16" s="39">
        <v>42739</v>
      </c>
      <c r="G16" s="39">
        <v>42743</v>
      </c>
      <c r="H16" s="39">
        <v>42747</v>
      </c>
      <c r="I16" s="39">
        <v>42748</v>
      </c>
      <c r="J16" s="39">
        <v>42752</v>
      </c>
      <c r="K16" s="39">
        <v>42766</v>
      </c>
      <c r="L16" s="39">
        <v>42768</v>
      </c>
    </row>
    <row r="17" spans="1:12" x14ac:dyDescent="0.25">
      <c r="A17" s="27" t="s">
        <v>112</v>
      </c>
      <c r="B17" s="33">
        <v>1</v>
      </c>
      <c r="C17" s="33"/>
      <c r="D17" s="9">
        <v>2863</v>
      </c>
      <c r="E17" s="9"/>
      <c r="F17" s="39">
        <v>42739</v>
      </c>
      <c r="G17" s="39">
        <v>42743</v>
      </c>
      <c r="H17" s="39">
        <v>42747</v>
      </c>
      <c r="I17" s="39">
        <v>42748</v>
      </c>
      <c r="J17" s="39">
        <v>42752</v>
      </c>
      <c r="K17" s="39">
        <v>42766</v>
      </c>
      <c r="L17" s="39">
        <v>42768</v>
      </c>
    </row>
    <row r="18" spans="1:12" x14ac:dyDescent="0.25">
      <c r="A18" s="27" t="s">
        <v>48</v>
      </c>
      <c r="B18" s="33"/>
      <c r="C18" s="33">
        <v>2</v>
      </c>
      <c r="D18" s="9"/>
      <c r="E18" s="9">
        <v>1379</v>
      </c>
      <c r="F18" s="39">
        <v>42739</v>
      </c>
      <c r="G18" s="39">
        <v>42743</v>
      </c>
      <c r="H18" s="39">
        <v>42747</v>
      </c>
      <c r="I18" s="39">
        <v>42748</v>
      </c>
      <c r="J18" s="39">
        <v>42752</v>
      </c>
      <c r="K18" s="39">
        <v>42766</v>
      </c>
      <c r="L18" s="39">
        <v>42768</v>
      </c>
    </row>
    <row r="19" spans="1:12" x14ac:dyDescent="0.25">
      <c r="A19" s="27" t="s">
        <v>49</v>
      </c>
      <c r="B19" s="33">
        <v>1</v>
      </c>
      <c r="C19" s="34"/>
      <c r="D19" s="9">
        <v>1548</v>
      </c>
      <c r="E19" s="26"/>
      <c r="F19" s="39">
        <v>42739</v>
      </c>
      <c r="G19" s="39">
        <v>42743</v>
      </c>
      <c r="H19" s="39">
        <v>42747</v>
      </c>
      <c r="I19" s="39">
        <v>42748</v>
      </c>
      <c r="J19" s="39">
        <v>42752</v>
      </c>
      <c r="K19" s="39">
        <v>42766</v>
      </c>
      <c r="L19" s="39">
        <v>42768</v>
      </c>
    </row>
    <row r="20" spans="1:12" x14ac:dyDescent="0.25">
      <c r="A20" s="27" t="s">
        <v>50</v>
      </c>
      <c r="B20" s="33"/>
      <c r="C20" s="33">
        <v>2</v>
      </c>
      <c r="D20" s="9"/>
      <c r="E20" s="9">
        <v>1673</v>
      </c>
      <c r="F20" s="39">
        <v>42739</v>
      </c>
      <c r="G20" s="39">
        <v>42743</v>
      </c>
      <c r="H20" s="39">
        <v>42747</v>
      </c>
      <c r="I20" s="39">
        <v>42748</v>
      </c>
      <c r="J20" s="39">
        <v>42752</v>
      </c>
      <c r="K20" s="39">
        <v>42766</v>
      </c>
      <c r="L20" s="39">
        <v>42768</v>
      </c>
    </row>
    <row r="21" spans="1:12" x14ac:dyDescent="0.25">
      <c r="A21" s="27" t="s">
        <v>51</v>
      </c>
      <c r="B21" s="33">
        <v>1</v>
      </c>
      <c r="C21" s="33"/>
      <c r="D21" s="9">
        <v>183</v>
      </c>
      <c r="E21" s="9"/>
      <c r="F21" s="39">
        <v>42739</v>
      </c>
      <c r="G21" s="39">
        <v>42743</v>
      </c>
      <c r="H21" s="39">
        <v>42747</v>
      </c>
      <c r="I21" s="39">
        <v>42748</v>
      </c>
      <c r="J21" s="39">
        <v>42752</v>
      </c>
      <c r="K21" s="39">
        <v>42766</v>
      </c>
      <c r="L21" s="39">
        <v>42768</v>
      </c>
    </row>
    <row r="22" spans="1:12" x14ac:dyDescent="0.25">
      <c r="A22" s="27" t="s">
        <v>52</v>
      </c>
      <c r="B22" s="33">
        <v>1</v>
      </c>
      <c r="C22" s="33"/>
      <c r="D22" s="9">
        <v>360</v>
      </c>
      <c r="E22" s="9"/>
      <c r="F22" s="39">
        <v>42739</v>
      </c>
      <c r="G22" s="39">
        <v>42743</v>
      </c>
      <c r="H22" s="39">
        <v>42747</v>
      </c>
      <c r="I22" s="39">
        <v>42748</v>
      </c>
      <c r="J22" s="39">
        <v>42752</v>
      </c>
      <c r="K22" s="39">
        <v>42766</v>
      </c>
      <c r="L22" s="39">
        <v>42768</v>
      </c>
    </row>
    <row r="23" spans="1:12" x14ac:dyDescent="0.25">
      <c r="A23" s="27" t="s">
        <v>53</v>
      </c>
      <c r="B23" s="33"/>
      <c r="C23" s="33">
        <v>2</v>
      </c>
      <c r="D23" s="9"/>
      <c r="E23" s="9">
        <v>2000</v>
      </c>
      <c r="F23" s="39">
        <v>42739</v>
      </c>
      <c r="G23" s="39">
        <v>42743</v>
      </c>
      <c r="H23" s="39">
        <v>42747</v>
      </c>
      <c r="I23" s="39">
        <v>42748</v>
      </c>
      <c r="J23" s="39">
        <v>42752</v>
      </c>
      <c r="K23" s="39">
        <v>42766</v>
      </c>
      <c r="L23" s="39">
        <v>42768</v>
      </c>
    </row>
    <row r="24" spans="1:12" x14ac:dyDescent="0.25">
      <c r="A24" s="27" t="s">
        <v>54</v>
      </c>
      <c r="B24" s="33"/>
      <c r="C24" s="34">
        <v>2</v>
      </c>
      <c r="D24" s="9"/>
      <c r="E24" s="26">
        <v>3017</v>
      </c>
      <c r="F24" s="39">
        <v>42739</v>
      </c>
      <c r="G24" s="39">
        <v>42743</v>
      </c>
      <c r="H24" s="39">
        <v>42747</v>
      </c>
      <c r="I24" s="39">
        <v>42748</v>
      </c>
      <c r="J24" s="39">
        <v>42752</v>
      </c>
      <c r="K24" s="39">
        <v>42766</v>
      </c>
      <c r="L24" s="39">
        <v>42768</v>
      </c>
    </row>
    <row r="25" spans="1:12" x14ac:dyDescent="0.25">
      <c r="A25" s="27" t="s">
        <v>55</v>
      </c>
      <c r="B25" s="33"/>
      <c r="C25" s="33">
        <v>2</v>
      </c>
      <c r="D25" s="9"/>
      <c r="E25" s="9">
        <v>1854</v>
      </c>
      <c r="F25" s="39">
        <v>42739</v>
      </c>
      <c r="G25" s="39">
        <v>42743</v>
      </c>
      <c r="H25" s="39">
        <v>42747</v>
      </c>
      <c r="I25" s="39">
        <v>42748</v>
      </c>
      <c r="J25" s="39">
        <v>42752</v>
      </c>
      <c r="K25" s="39">
        <v>42766</v>
      </c>
      <c r="L25" s="39">
        <v>42768</v>
      </c>
    </row>
    <row r="26" spans="1:12" x14ac:dyDescent="0.25">
      <c r="A26" s="27" t="s">
        <v>56</v>
      </c>
      <c r="B26" s="33"/>
      <c r="C26" s="33">
        <v>2</v>
      </c>
      <c r="D26" s="9"/>
      <c r="E26" s="9">
        <v>158</v>
      </c>
      <c r="F26" s="39">
        <v>42739</v>
      </c>
      <c r="G26" s="39">
        <v>42743</v>
      </c>
      <c r="H26" s="39">
        <v>42747</v>
      </c>
      <c r="I26" s="39">
        <v>42748</v>
      </c>
      <c r="J26" s="39">
        <v>42752</v>
      </c>
      <c r="K26" s="39">
        <v>42766</v>
      </c>
      <c r="L26" s="39">
        <v>42768</v>
      </c>
    </row>
    <row r="27" spans="1:12" x14ac:dyDescent="0.25">
      <c r="A27" s="27" t="s">
        <v>57</v>
      </c>
      <c r="B27" s="33"/>
      <c r="C27" s="33">
        <v>2</v>
      </c>
      <c r="D27" s="9"/>
      <c r="E27" s="9">
        <v>161</v>
      </c>
      <c r="F27" s="39">
        <v>42739</v>
      </c>
      <c r="G27" s="39">
        <v>42743</v>
      </c>
      <c r="H27" s="39">
        <v>42747</v>
      </c>
      <c r="I27" s="39">
        <v>42748</v>
      </c>
      <c r="J27" s="39">
        <v>42752</v>
      </c>
      <c r="K27" s="39">
        <v>42766</v>
      </c>
      <c r="L27" s="39">
        <v>42768</v>
      </c>
    </row>
    <row r="28" spans="1:12" x14ac:dyDescent="0.25">
      <c r="A28" s="27" t="s">
        <v>58</v>
      </c>
      <c r="B28" s="33"/>
      <c r="C28" s="33">
        <v>2</v>
      </c>
      <c r="D28" s="9"/>
      <c r="E28" s="9">
        <v>172</v>
      </c>
      <c r="F28" s="39">
        <v>42739</v>
      </c>
      <c r="G28" s="39">
        <v>42743</v>
      </c>
      <c r="H28" s="39">
        <v>42747</v>
      </c>
      <c r="I28" s="39">
        <v>42748</v>
      </c>
      <c r="J28" s="39">
        <v>42752</v>
      </c>
      <c r="K28" s="39">
        <v>42766</v>
      </c>
      <c r="L28" s="39">
        <v>42768</v>
      </c>
    </row>
    <row r="29" spans="1:12" x14ac:dyDescent="0.25">
      <c r="A29" s="27" t="s">
        <v>59</v>
      </c>
      <c r="B29" s="33"/>
      <c r="C29" s="33">
        <v>2</v>
      </c>
      <c r="D29" s="9"/>
      <c r="E29" s="9">
        <v>186</v>
      </c>
      <c r="F29" s="39">
        <v>42739</v>
      </c>
      <c r="G29" s="39">
        <v>42743</v>
      </c>
      <c r="H29" s="39">
        <v>42747</v>
      </c>
      <c r="I29" s="39">
        <v>42748</v>
      </c>
      <c r="J29" s="39">
        <v>42752</v>
      </c>
      <c r="K29" s="39">
        <v>42766</v>
      </c>
      <c r="L29" s="39">
        <v>42768</v>
      </c>
    </row>
    <row r="30" spans="1:12" x14ac:dyDescent="0.25">
      <c r="A30" s="27" t="s">
        <v>60</v>
      </c>
      <c r="B30" s="33">
        <v>1</v>
      </c>
      <c r="C30" s="33"/>
      <c r="D30" s="9">
        <v>291</v>
      </c>
      <c r="E30" s="9"/>
      <c r="F30" s="39">
        <v>42739</v>
      </c>
      <c r="G30" s="39">
        <v>42743</v>
      </c>
      <c r="H30" s="39">
        <v>42747</v>
      </c>
      <c r="I30" s="39">
        <v>42748</v>
      </c>
      <c r="J30" s="39">
        <v>42752</v>
      </c>
      <c r="K30" s="39">
        <v>42766</v>
      </c>
      <c r="L30" s="39">
        <v>42768</v>
      </c>
    </row>
    <row r="31" spans="1:12" x14ac:dyDescent="0.25">
      <c r="A31" s="27" t="s">
        <v>61</v>
      </c>
      <c r="B31" s="33">
        <v>1</v>
      </c>
      <c r="C31" s="33"/>
      <c r="D31" s="9">
        <v>1656</v>
      </c>
      <c r="E31" s="9"/>
      <c r="F31" s="39">
        <v>42739</v>
      </c>
      <c r="G31" s="39">
        <v>42743</v>
      </c>
      <c r="H31" s="39">
        <v>42747</v>
      </c>
      <c r="I31" s="39">
        <v>42748</v>
      </c>
      <c r="J31" s="39">
        <v>42752</v>
      </c>
      <c r="K31" s="39">
        <v>42766</v>
      </c>
      <c r="L31" s="39">
        <v>42768</v>
      </c>
    </row>
    <row r="32" spans="1:12" x14ac:dyDescent="0.25">
      <c r="A32" s="27" t="s">
        <v>108</v>
      </c>
      <c r="B32" s="33">
        <v>1</v>
      </c>
      <c r="C32" s="33"/>
      <c r="D32" s="9">
        <v>2100</v>
      </c>
      <c r="E32" s="9"/>
      <c r="F32" s="39">
        <v>42739</v>
      </c>
      <c r="G32" s="39">
        <v>42743</v>
      </c>
      <c r="H32" s="39">
        <v>42747</v>
      </c>
      <c r="I32" s="39">
        <v>42748</v>
      </c>
      <c r="J32" s="39">
        <v>42752</v>
      </c>
      <c r="K32" s="39">
        <v>42766</v>
      </c>
      <c r="L32" s="39">
        <v>42768</v>
      </c>
    </row>
    <row r="33" spans="1:12" x14ac:dyDescent="0.25">
      <c r="A33" s="27" t="s">
        <v>62</v>
      </c>
      <c r="B33" s="33">
        <v>1</v>
      </c>
      <c r="C33" s="33"/>
      <c r="D33" s="9">
        <v>350</v>
      </c>
      <c r="E33" s="9"/>
      <c r="F33" s="39">
        <v>42739</v>
      </c>
      <c r="G33" s="39">
        <v>42743</v>
      </c>
      <c r="H33" s="39">
        <v>42747</v>
      </c>
      <c r="I33" s="39">
        <v>42748</v>
      </c>
      <c r="J33" s="39">
        <v>42752</v>
      </c>
      <c r="K33" s="39">
        <v>42766</v>
      </c>
      <c r="L33" s="39">
        <v>42768</v>
      </c>
    </row>
    <row r="34" spans="1:12" x14ac:dyDescent="0.25">
      <c r="A34" s="27" t="s">
        <v>63</v>
      </c>
      <c r="B34" s="33">
        <v>1</v>
      </c>
      <c r="C34" s="33"/>
      <c r="D34" s="9">
        <v>870</v>
      </c>
      <c r="E34" s="9"/>
      <c r="F34" s="39">
        <v>42739</v>
      </c>
      <c r="G34" s="39">
        <v>42743</v>
      </c>
      <c r="H34" s="39">
        <v>42747</v>
      </c>
      <c r="I34" s="39">
        <v>42748</v>
      </c>
      <c r="J34" s="39">
        <v>42752</v>
      </c>
      <c r="K34" s="39">
        <v>42766</v>
      </c>
      <c r="L34" s="39">
        <v>42768</v>
      </c>
    </row>
    <row r="35" spans="1:12" x14ac:dyDescent="0.25">
      <c r="A35" s="27" t="s">
        <v>64</v>
      </c>
      <c r="B35" s="33">
        <v>1</v>
      </c>
      <c r="C35" s="33"/>
      <c r="D35" s="9">
        <v>880</v>
      </c>
      <c r="E35" s="9"/>
      <c r="F35" s="39">
        <v>42739</v>
      </c>
      <c r="G35" s="39">
        <v>42743</v>
      </c>
      <c r="H35" s="39">
        <v>42747</v>
      </c>
      <c r="I35" s="39">
        <v>42748</v>
      </c>
      <c r="J35" s="39">
        <v>42752</v>
      </c>
      <c r="K35" s="39">
        <v>42766</v>
      </c>
      <c r="L35" s="39">
        <v>42768</v>
      </c>
    </row>
    <row r="36" spans="1:12" x14ac:dyDescent="0.25">
      <c r="A36" s="27" t="s">
        <v>65</v>
      </c>
      <c r="B36" s="33">
        <v>1</v>
      </c>
      <c r="C36" s="33"/>
      <c r="D36" s="9">
        <v>3565</v>
      </c>
      <c r="E36" s="9"/>
      <c r="F36" s="39">
        <v>42739</v>
      </c>
      <c r="G36" s="39">
        <v>42743</v>
      </c>
      <c r="H36" s="39">
        <v>42747</v>
      </c>
      <c r="I36" s="39">
        <v>42748</v>
      </c>
      <c r="J36" s="39">
        <v>42752</v>
      </c>
      <c r="K36" s="39">
        <v>42766</v>
      </c>
      <c r="L36" s="39">
        <v>42768</v>
      </c>
    </row>
    <row r="37" spans="1:12" x14ac:dyDescent="0.25">
      <c r="A37" s="27" t="s">
        <v>66</v>
      </c>
      <c r="B37" s="33">
        <v>1</v>
      </c>
      <c r="C37" s="33"/>
      <c r="D37" s="9">
        <v>767</v>
      </c>
      <c r="E37" s="9"/>
      <c r="F37" s="39">
        <v>42739</v>
      </c>
      <c r="G37" s="39">
        <v>42743</v>
      </c>
      <c r="H37" s="39">
        <v>42747</v>
      </c>
      <c r="I37" s="39">
        <v>42748</v>
      </c>
      <c r="J37" s="39">
        <v>42752</v>
      </c>
      <c r="K37" s="39">
        <v>42766</v>
      </c>
      <c r="L37" s="39">
        <v>42768</v>
      </c>
    </row>
    <row r="38" spans="1:12" x14ac:dyDescent="0.25">
      <c r="A38" s="27" t="s">
        <v>67</v>
      </c>
      <c r="B38" s="33">
        <v>1</v>
      </c>
      <c r="C38" s="33"/>
      <c r="D38" s="9">
        <v>2885</v>
      </c>
      <c r="E38" s="9"/>
      <c r="F38" s="39">
        <v>42739</v>
      </c>
      <c r="G38" s="39">
        <v>42743</v>
      </c>
      <c r="H38" s="39">
        <v>42747</v>
      </c>
      <c r="I38" s="39">
        <v>42748</v>
      </c>
      <c r="J38" s="39">
        <v>42752</v>
      </c>
      <c r="K38" s="39">
        <v>42766</v>
      </c>
      <c r="L38" s="39">
        <v>42768</v>
      </c>
    </row>
    <row r="39" spans="1:12" x14ac:dyDescent="0.25">
      <c r="A39" s="27" t="s">
        <v>68</v>
      </c>
      <c r="B39" s="33">
        <v>1</v>
      </c>
      <c r="C39" s="34"/>
      <c r="D39" s="9">
        <v>1678</v>
      </c>
      <c r="E39" s="9"/>
      <c r="F39" s="39">
        <v>42739</v>
      </c>
      <c r="G39" s="39">
        <v>42743</v>
      </c>
      <c r="H39" s="39">
        <v>42747</v>
      </c>
      <c r="I39" s="39">
        <v>42748</v>
      </c>
      <c r="J39" s="39">
        <v>42752</v>
      </c>
      <c r="K39" s="39">
        <v>42766</v>
      </c>
      <c r="L39" s="39">
        <v>42768</v>
      </c>
    </row>
    <row r="40" spans="1:12" x14ac:dyDescent="0.25">
      <c r="A40" s="30" t="s">
        <v>69</v>
      </c>
      <c r="B40" s="31">
        <f t="shared" ref="B40" si="0">SUM(B8:B39)</f>
        <v>20</v>
      </c>
      <c r="C40" s="31">
        <f>SUM(C8:C39)/2</f>
        <v>12</v>
      </c>
      <c r="D40" s="31">
        <f>SUM(D8:D39)</f>
        <v>43319</v>
      </c>
      <c r="E40" s="31">
        <f>SUM(E8:E39)</f>
        <v>14628</v>
      </c>
      <c r="F40" s="40"/>
      <c r="G40" s="41"/>
      <c r="H40" s="41"/>
      <c r="I40" s="41"/>
      <c r="J40" s="41"/>
      <c r="K40" s="41"/>
      <c r="L40" s="42"/>
    </row>
    <row r="41" spans="1:12" x14ac:dyDescent="0.25">
      <c r="A41" s="14"/>
      <c r="D41" s="21"/>
      <c r="E41" s="21"/>
    </row>
    <row r="42" spans="1:12" x14ac:dyDescent="0.25">
      <c r="A42" s="13" t="s">
        <v>70</v>
      </c>
    </row>
    <row r="43" spans="1:12" x14ac:dyDescent="0.25">
      <c r="A43" s="14" t="s">
        <v>71</v>
      </c>
      <c r="B43" s="38">
        <f>+B40</f>
        <v>20</v>
      </c>
      <c r="D43" s="5">
        <f>+D40</f>
        <v>43319</v>
      </c>
    </row>
    <row r="44" spans="1:12" x14ac:dyDescent="0.25">
      <c r="A44" s="14" t="s">
        <v>72</v>
      </c>
      <c r="B44" s="38">
        <f>+C40</f>
        <v>12</v>
      </c>
      <c r="D44" s="5">
        <f>+E40</f>
        <v>14628</v>
      </c>
    </row>
    <row r="45" spans="1:12" x14ac:dyDescent="0.25">
      <c r="A45" s="13" t="s">
        <v>113</v>
      </c>
      <c r="B45" s="38">
        <f>+B44+B43</f>
        <v>32</v>
      </c>
      <c r="D45" s="5">
        <f>SUM(D43:D44)</f>
        <v>57947</v>
      </c>
    </row>
    <row r="46" spans="1:12" x14ac:dyDescent="0.25">
      <c r="A46" s="10" t="s">
        <v>73</v>
      </c>
    </row>
    <row r="47" spans="1:12" x14ac:dyDescent="0.25">
      <c r="A47" s="15" t="s">
        <v>74</v>
      </c>
    </row>
    <row r="48" spans="1:12" x14ac:dyDescent="0.25">
      <c r="A48" s="15" t="s">
        <v>75</v>
      </c>
    </row>
    <row r="49" spans="1:12" x14ac:dyDescent="0.25">
      <c r="A49" s="16" t="s">
        <v>76</v>
      </c>
    </row>
    <row r="50" spans="1:12" x14ac:dyDescent="0.25">
      <c r="A50" s="13"/>
    </row>
    <row r="51" spans="1:12" x14ac:dyDescent="0.25">
      <c r="A51" s="17" t="s">
        <v>77</v>
      </c>
    </row>
    <row r="52" spans="1:12" x14ac:dyDescent="0.25">
      <c r="A52" s="14"/>
    </row>
    <row r="53" spans="1:12" x14ac:dyDescent="0.25">
      <c r="A53" s="32" t="s">
        <v>78</v>
      </c>
      <c r="B53" s="54" t="s">
        <v>109</v>
      </c>
      <c r="C53" s="55"/>
      <c r="D53" s="56" t="s">
        <v>110</v>
      </c>
      <c r="E53" s="55"/>
      <c r="F53" s="59" t="s">
        <v>117</v>
      </c>
      <c r="G53" s="60"/>
      <c r="H53" s="60"/>
      <c r="I53" s="60"/>
      <c r="J53" s="60"/>
      <c r="K53" s="60"/>
      <c r="L53" s="61"/>
    </row>
    <row r="54" spans="1:12" x14ac:dyDescent="0.25">
      <c r="A54" s="27" t="s">
        <v>79</v>
      </c>
      <c r="B54" s="33">
        <v>1</v>
      </c>
      <c r="C54" s="33"/>
      <c r="D54" s="26">
        <v>2358</v>
      </c>
      <c r="E54" s="9"/>
      <c r="F54" s="36">
        <v>42739</v>
      </c>
      <c r="G54" s="36">
        <v>42743</v>
      </c>
      <c r="H54" s="36">
        <v>42747</v>
      </c>
      <c r="I54" s="36">
        <v>42748</v>
      </c>
      <c r="J54" s="36">
        <v>42752</v>
      </c>
      <c r="K54" s="36">
        <v>42766</v>
      </c>
      <c r="L54" s="36">
        <v>42768</v>
      </c>
    </row>
    <row r="55" spans="1:12" x14ac:dyDescent="0.25">
      <c r="A55" s="27" t="s">
        <v>48</v>
      </c>
      <c r="B55" s="33"/>
      <c r="C55" s="33">
        <v>2</v>
      </c>
      <c r="D55" s="9"/>
      <c r="E55" s="9">
        <v>263</v>
      </c>
      <c r="F55" s="39">
        <v>42739</v>
      </c>
      <c r="G55" s="39">
        <v>42743</v>
      </c>
      <c r="H55" s="39">
        <v>42747</v>
      </c>
      <c r="I55" s="39">
        <v>42748</v>
      </c>
      <c r="J55" s="39">
        <v>42752</v>
      </c>
      <c r="K55" s="39">
        <v>42766</v>
      </c>
      <c r="L55" s="39">
        <v>42768</v>
      </c>
    </row>
    <row r="56" spans="1:12" x14ac:dyDescent="0.25">
      <c r="A56" s="27" t="s">
        <v>80</v>
      </c>
      <c r="B56" s="33"/>
      <c r="C56" s="33">
        <v>2</v>
      </c>
      <c r="D56" s="9"/>
      <c r="E56" s="9">
        <v>378</v>
      </c>
      <c r="F56" s="39">
        <v>42739</v>
      </c>
      <c r="G56" s="39">
        <v>42743</v>
      </c>
      <c r="H56" s="39">
        <v>42747</v>
      </c>
      <c r="I56" s="39">
        <v>42748</v>
      </c>
      <c r="J56" s="39">
        <v>42752</v>
      </c>
      <c r="K56" s="39">
        <v>42766</v>
      </c>
      <c r="L56" s="39">
        <v>42768</v>
      </c>
    </row>
    <row r="57" spans="1:12" x14ac:dyDescent="0.25">
      <c r="A57" s="27" t="s">
        <v>81</v>
      </c>
      <c r="B57" s="33"/>
      <c r="C57" s="33">
        <v>2</v>
      </c>
      <c r="D57" s="9"/>
      <c r="E57" s="9">
        <v>225</v>
      </c>
      <c r="F57" s="39">
        <v>42739</v>
      </c>
      <c r="G57" s="39">
        <v>42743</v>
      </c>
      <c r="H57" s="39">
        <v>42747</v>
      </c>
      <c r="I57" s="39">
        <v>42748</v>
      </c>
      <c r="J57" s="39">
        <v>42752</v>
      </c>
      <c r="K57" s="39">
        <v>42766</v>
      </c>
      <c r="L57" s="39">
        <v>42768</v>
      </c>
    </row>
    <row r="58" spans="1:12" x14ac:dyDescent="0.25">
      <c r="A58" s="27" t="s">
        <v>82</v>
      </c>
      <c r="B58" s="33">
        <v>1</v>
      </c>
      <c r="C58" s="33"/>
      <c r="D58" s="9">
        <v>3033</v>
      </c>
      <c r="E58" s="9"/>
      <c r="F58" s="39">
        <v>42739</v>
      </c>
      <c r="G58" s="39">
        <v>42743</v>
      </c>
      <c r="H58" s="39">
        <v>42747</v>
      </c>
      <c r="I58" s="39">
        <v>42748</v>
      </c>
      <c r="J58" s="39">
        <v>42752</v>
      </c>
      <c r="K58" s="39">
        <v>42766</v>
      </c>
      <c r="L58" s="39">
        <v>42768</v>
      </c>
    </row>
    <row r="59" spans="1:12" x14ac:dyDescent="0.25">
      <c r="A59" s="27" t="s">
        <v>83</v>
      </c>
      <c r="B59" s="34">
        <v>1</v>
      </c>
      <c r="C59" s="33"/>
      <c r="D59" s="26">
        <v>445</v>
      </c>
      <c r="E59" s="9"/>
      <c r="F59" s="39">
        <v>42739</v>
      </c>
      <c r="G59" s="39">
        <v>42743</v>
      </c>
      <c r="H59" s="39">
        <v>42747</v>
      </c>
      <c r="I59" s="39">
        <v>42748</v>
      </c>
      <c r="J59" s="39">
        <v>42752</v>
      </c>
      <c r="K59" s="39">
        <v>42766</v>
      </c>
      <c r="L59" s="39">
        <v>42768</v>
      </c>
    </row>
    <row r="60" spans="1:12" x14ac:dyDescent="0.25">
      <c r="A60" s="27" t="s">
        <v>84</v>
      </c>
      <c r="B60" s="33">
        <v>1</v>
      </c>
      <c r="C60" s="33"/>
      <c r="D60" s="9">
        <v>1555</v>
      </c>
      <c r="E60" s="9"/>
      <c r="F60" s="39">
        <v>42739</v>
      </c>
      <c r="G60" s="39">
        <v>42743</v>
      </c>
      <c r="H60" s="39">
        <v>42747</v>
      </c>
      <c r="I60" s="39">
        <v>42748</v>
      </c>
      <c r="J60" s="39">
        <v>42752</v>
      </c>
      <c r="K60" s="39">
        <v>42766</v>
      </c>
      <c r="L60" s="39">
        <v>42768</v>
      </c>
    </row>
    <row r="61" spans="1:12" x14ac:dyDescent="0.25">
      <c r="A61" s="27" t="s">
        <v>85</v>
      </c>
      <c r="B61" s="33">
        <v>1</v>
      </c>
      <c r="C61" s="34"/>
      <c r="D61" s="9">
        <v>1366</v>
      </c>
      <c r="E61" s="26"/>
      <c r="F61" s="39">
        <v>42739</v>
      </c>
      <c r="G61" s="39">
        <v>42743</v>
      </c>
      <c r="H61" s="39">
        <v>42747</v>
      </c>
      <c r="I61" s="39">
        <v>42748</v>
      </c>
      <c r="J61" s="39">
        <v>42752</v>
      </c>
      <c r="K61" s="39">
        <v>42766</v>
      </c>
      <c r="L61" s="39">
        <v>42768</v>
      </c>
    </row>
    <row r="62" spans="1:12" x14ac:dyDescent="0.25">
      <c r="A62" s="27" t="s">
        <v>67</v>
      </c>
      <c r="B62" s="33">
        <v>1</v>
      </c>
      <c r="C62" s="33"/>
      <c r="D62" s="9">
        <v>843</v>
      </c>
      <c r="E62" s="9"/>
      <c r="F62" s="39">
        <v>42739</v>
      </c>
      <c r="G62" s="39">
        <v>42743</v>
      </c>
      <c r="H62" s="39">
        <v>42747</v>
      </c>
      <c r="I62" s="39">
        <v>42748</v>
      </c>
      <c r="J62" s="39">
        <v>42752</v>
      </c>
      <c r="K62" s="39">
        <v>42766</v>
      </c>
      <c r="L62" s="39">
        <v>42768</v>
      </c>
    </row>
    <row r="63" spans="1:12" x14ac:dyDescent="0.25">
      <c r="A63" s="27" t="s">
        <v>86</v>
      </c>
      <c r="B63" s="33">
        <v>1</v>
      </c>
      <c r="C63" s="33"/>
      <c r="D63" s="9">
        <v>258</v>
      </c>
      <c r="E63" s="9"/>
      <c r="F63" s="39">
        <v>42739</v>
      </c>
      <c r="G63" s="39">
        <v>42743</v>
      </c>
      <c r="H63" s="39">
        <v>42747</v>
      </c>
      <c r="I63" s="39">
        <v>42748</v>
      </c>
      <c r="J63" s="39">
        <v>42752</v>
      </c>
      <c r="K63" s="39">
        <v>42766</v>
      </c>
      <c r="L63" s="39">
        <v>42768</v>
      </c>
    </row>
    <row r="64" spans="1:12" x14ac:dyDescent="0.25">
      <c r="A64" s="27" t="s">
        <v>87</v>
      </c>
      <c r="B64" s="33">
        <v>1</v>
      </c>
      <c r="C64" s="33"/>
      <c r="D64" s="9">
        <v>378</v>
      </c>
      <c r="E64" s="9"/>
      <c r="F64" s="39">
        <v>42739</v>
      </c>
      <c r="G64" s="39">
        <v>42743</v>
      </c>
      <c r="H64" s="39">
        <v>42747</v>
      </c>
      <c r="I64" s="39">
        <v>42748</v>
      </c>
      <c r="J64" s="39">
        <v>42752</v>
      </c>
      <c r="K64" s="39">
        <v>42766</v>
      </c>
      <c r="L64" s="39">
        <v>42768</v>
      </c>
    </row>
    <row r="65" spans="1:12" x14ac:dyDescent="0.25">
      <c r="A65" s="27" t="s">
        <v>88</v>
      </c>
      <c r="B65" s="33"/>
      <c r="C65" s="33">
        <v>2</v>
      </c>
      <c r="D65" s="9"/>
      <c r="E65" s="9">
        <v>788</v>
      </c>
      <c r="F65" s="39">
        <v>42739</v>
      </c>
      <c r="G65" s="39">
        <v>42743</v>
      </c>
      <c r="H65" s="39">
        <v>42747</v>
      </c>
      <c r="I65" s="39">
        <v>42748</v>
      </c>
      <c r="J65" s="39">
        <v>42752</v>
      </c>
      <c r="K65" s="39">
        <v>42766</v>
      </c>
      <c r="L65" s="39">
        <v>42768</v>
      </c>
    </row>
    <row r="66" spans="1:12" x14ac:dyDescent="0.25">
      <c r="A66" s="27" t="s">
        <v>89</v>
      </c>
      <c r="B66" s="33"/>
      <c r="C66" s="33">
        <v>2</v>
      </c>
      <c r="D66" s="9"/>
      <c r="E66" s="9">
        <v>1592</v>
      </c>
      <c r="F66" s="39">
        <v>42739</v>
      </c>
      <c r="G66" s="39">
        <v>42743</v>
      </c>
      <c r="H66" s="39">
        <v>42747</v>
      </c>
      <c r="I66" s="39">
        <v>42748</v>
      </c>
      <c r="J66" s="39">
        <v>42752</v>
      </c>
      <c r="K66" s="39">
        <v>42766</v>
      </c>
      <c r="L66" s="39">
        <v>42768</v>
      </c>
    </row>
    <row r="67" spans="1:12" x14ac:dyDescent="0.25">
      <c r="A67" s="27" t="s">
        <v>90</v>
      </c>
      <c r="B67" s="33"/>
      <c r="C67" s="33">
        <v>2</v>
      </c>
      <c r="D67" s="9"/>
      <c r="E67" s="9">
        <v>142</v>
      </c>
      <c r="F67" s="39">
        <v>42739</v>
      </c>
      <c r="G67" s="39">
        <v>42743</v>
      </c>
      <c r="H67" s="39">
        <v>42747</v>
      </c>
      <c r="I67" s="39">
        <v>42748</v>
      </c>
      <c r="J67" s="39">
        <v>42752</v>
      </c>
      <c r="K67" s="39">
        <v>42766</v>
      </c>
      <c r="L67" s="39">
        <v>42768</v>
      </c>
    </row>
    <row r="68" spans="1:12" x14ac:dyDescent="0.25">
      <c r="A68" s="27" t="s">
        <v>91</v>
      </c>
      <c r="B68" s="33"/>
      <c r="C68" s="34">
        <v>2</v>
      </c>
      <c r="D68" s="9"/>
      <c r="E68" s="26">
        <v>354</v>
      </c>
      <c r="F68" s="39">
        <v>42739</v>
      </c>
      <c r="G68" s="39">
        <v>42743</v>
      </c>
      <c r="H68" s="39">
        <v>42747</v>
      </c>
      <c r="I68" s="39">
        <v>42748</v>
      </c>
      <c r="J68" s="39">
        <v>42752</v>
      </c>
      <c r="K68" s="39">
        <v>42766</v>
      </c>
      <c r="L68" s="39">
        <v>42768</v>
      </c>
    </row>
    <row r="69" spans="1:12" x14ac:dyDescent="0.25">
      <c r="A69" s="27" t="s">
        <v>92</v>
      </c>
      <c r="B69" s="33">
        <v>1</v>
      </c>
      <c r="C69" s="33"/>
      <c r="D69" s="9">
        <v>678</v>
      </c>
      <c r="E69" s="9"/>
      <c r="F69" s="39">
        <v>42739</v>
      </c>
      <c r="G69" s="39">
        <v>42743</v>
      </c>
      <c r="H69" s="39">
        <v>42747</v>
      </c>
      <c r="I69" s="39">
        <v>42748</v>
      </c>
      <c r="J69" s="39">
        <v>42752</v>
      </c>
      <c r="K69" s="39">
        <v>42766</v>
      </c>
      <c r="L69" s="39">
        <v>42768</v>
      </c>
    </row>
    <row r="70" spans="1:12" x14ac:dyDescent="0.25">
      <c r="A70" s="27" t="s">
        <v>93</v>
      </c>
      <c r="B70" s="33"/>
      <c r="C70" s="33">
        <v>2</v>
      </c>
      <c r="D70" s="9"/>
      <c r="E70" s="9">
        <v>564</v>
      </c>
      <c r="F70" s="39">
        <v>42739</v>
      </c>
      <c r="G70" s="39">
        <v>42743</v>
      </c>
      <c r="H70" s="39">
        <v>42747</v>
      </c>
      <c r="I70" s="39">
        <v>42748</v>
      </c>
      <c r="J70" s="39">
        <v>42752</v>
      </c>
      <c r="K70" s="39">
        <v>42766</v>
      </c>
      <c r="L70" s="39">
        <v>42768</v>
      </c>
    </row>
    <row r="71" spans="1:12" x14ac:dyDescent="0.25">
      <c r="A71" s="27" t="s">
        <v>94</v>
      </c>
      <c r="B71" s="33"/>
      <c r="C71" s="33">
        <v>2</v>
      </c>
      <c r="D71" s="9"/>
      <c r="E71" s="9">
        <v>1644</v>
      </c>
      <c r="F71" s="39">
        <v>42739</v>
      </c>
      <c r="G71" s="39">
        <v>42743</v>
      </c>
      <c r="H71" s="39">
        <v>42747</v>
      </c>
      <c r="I71" s="39">
        <v>42748</v>
      </c>
      <c r="J71" s="39">
        <v>42752</v>
      </c>
      <c r="K71" s="39">
        <v>42766</v>
      </c>
      <c r="L71" s="39">
        <v>42768</v>
      </c>
    </row>
    <row r="72" spans="1:12" x14ac:dyDescent="0.25">
      <c r="A72" s="27" t="s">
        <v>95</v>
      </c>
      <c r="B72" s="33">
        <v>1</v>
      </c>
      <c r="C72" s="34"/>
      <c r="D72" s="9">
        <v>235</v>
      </c>
      <c r="E72" s="26"/>
      <c r="F72" s="39">
        <v>42739</v>
      </c>
      <c r="G72" s="39">
        <v>42743</v>
      </c>
      <c r="H72" s="39">
        <v>42747</v>
      </c>
      <c r="I72" s="39">
        <v>42748</v>
      </c>
      <c r="J72" s="39">
        <v>42752</v>
      </c>
      <c r="K72" s="39">
        <v>42766</v>
      </c>
      <c r="L72" s="39">
        <v>42768</v>
      </c>
    </row>
    <row r="73" spans="1:12" x14ac:dyDescent="0.25">
      <c r="A73" s="27" t="s">
        <v>96</v>
      </c>
      <c r="B73" s="33"/>
      <c r="C73" s="33">
        <v>2</v>
      </c>
      <c r="D73" s="9"/>
      <c r="E73" s="9">
        <v>522</v>
      </c>
      <c r="F73" s="39">
        <v>42739</v>
      </c>
      <c r="G73" s="39">
        <v>42743</v>
      </c>
      <c r="H73" s="39">
        <v>42747</v>
      </c>
      <c r="I73" s="39">
        <v>42748</v>
      </c>
      <c r="J73" s="39">
        <v>42752</v>
      </c>
      <c r="K73" s="39">
        <v>42766</v>
      </c>
      <c r="L73" s="39">
        <v>42768</v>
      </c>
    </row>
    <row r="74" spans="1:12" x14ac:dyDescent="0.25">
      <c r="A74" s="27" t="s">
        <v>97</v>
      </c>
      <c r="B74" s="33"/>
      <c r="C74" s="33">
        <v>2</v>
      </c>
      <c r="D74" s="9"/>
      <c r="E74" s="9">
        <v>213</v>
      </c>
      <c r="F74" s="39">
        <v>42739</v>
      </c>
      <c r="G74" s="39">
        <v>42743</v>
      </c>
      <c r="H74" s="39">
        <v>42747</v>
      </c>
      <c r="I74" s="39">
        <v>42748</v>
      </c>
      <c r="J74" s="39">
        <v>42752</v>
      </c>
      <c r="K74" s="39">
        <v>42766</v>
      </c>
      <c r="L74" s="39">
        <v>42768</v>
      </c>
    </row>
    <row r="75" spans="1:12" x14ac:dyDescent="0.25">
      <c r="A75" s="27" t="s">
        <v>98</v>
      </c>
      <c r="B75" s="33">
        <v>1</v>
      </c>
      <c r="C75" s="33"/>
      <c r="D75" s="9">
        <v>1252</v>
      </c>
      <c r="E75" s="9"/>
      <c r="F75" s="39">
        <v>42739</v>
      </c>
      <c r="G75" s="39">
        <v>42743</v>
      </c>
      <c r="H75" s="39">
        <v>42747</v>
      </c>
      <c r="I75" s="39">
        <v>42748</v>
      </c>
      <c r="J75" s="39">
        <v>42752</v>
      </c>
      <c r="K75" s="39">
        <v>42766</v>
      </c>
      <c r="L75" s="39">
        <v>42768</v>
      </c>
    </row>
    <row r="76" spans="1:12" x14ac:dyDescent="0.25">
      <c r="A76" s="27" t="s">
        <v>99</v>
      </c>
      <c r="B76" s="33">
        <v>1</v>
      </c>
      <c r="C76" s="34"/>
      <c r="D76" s="9">
        <v>245</v>
      </c>
      <c r="E76" s="9"/>
      <c r="F76" s="39">
        <v>42739</v>
      </c>
      <c r="G76" s="39">
        <v>42743</v>
      </c>
      <c r="H76" s="39">
        <v>42747</v>
      </c>
      <c r="I76" s="39">
        <v>42748</v>
      </c>
      <c r="J76" s="39">
        <v>42752</v>
      </c>
      <c r="K76" s="39">
        <v>42766</v>
      </c>
      <c r="L76" s="39">
        <v>42768</v>
      </c>
    </row>
    <row r="77" spans="1:12" x14ac:dyDescent="0.25">
      <c r="A77" s="27" t="s">
        <v>61</v>
      </c>
      <c r="B77" s="33">
        <v>1</v>
      </c>
      <c r="C77" s="33"/>
      <c r="D77" s="9">
        <v>460</v>
      </c>
      <c r="E77" s="9"/>
      <c r="F77" s="39">
        <v>42739</v>
      </c>
      <c r="G77" s="39">
        <v>42743</v>
      </c>
      <c r="H77" s="39">
        <v>42747</v>
      </c>
      <c r="I77" s="39">
        <v>42748</v>
      </c>
      <c r="J77" s="39">
        <v>42752</v>
      </c>
      <c r="K77" s="39">
        <v>42766</v>
      </c>
      <c r="L77" s="39">
        <v>42768</v>
      </c>
    </row>
    <row r="78" spans="1:12" x14ac:dyDescent="0.25">
      <c r="A78" s="27" t="s">
        <v>100</v>
      </c>
      <c r="B78" s="34">
        <v>1</v>
      </c>
      <c r="C78" s="33"/>
      <c r="D78" s="26">
        <v>145</v>
      </c>
      <c r="E78" s="9"/>
      <c r="F78" s="39">
        <v>42739</v>
      </c>
      <c r="G78" s="39">
        <v>42743</v>
      </c>
      <c r="H78" s="39">
        <v>42747</v>
      </c>
      <c r="I78" s="39">
        <v>42748</v>
      </c>
      <c r="J78" s="39">
        <v>42752</v>
      </c>
      <c r="K78" s="39">
        <v>42766</v>
      </c>
      <c r="L78" s="39">
        <v>42768</v>
      </c>
    </row>
    <row r="79" spans="1:12" x14ac:dyDescent="0.25">
      <c r="A79" s="30" t="s">
        <v>101</v>
      </c>
      <c r="B79" s="35">
        <f>SUM(B54:B78)</f>
        <v>14</v>
      </c>
      <c r="C79" s="35">
        <f>SUM(C54:C78)/2</f>
        <v>11</v>
      </c>
      <c r="D79" s="31">
        <f>SUM(D54:D78)</f>
        <v>13251</v>
      </c>
      <c r="E79" s="31">
        <f>SUM(E54:E78)</f>
        <v>6685</v>
      </c>
      <c r="F79" s="40"/>
      <c r="G79" s="41"/>
      <c r="H79" s="41"/>
      <c r="I79" s="41"/>
      <c r="J79" s="41"/>
      <c r="K79" s="41"/>
      <c r="L79" s="42"/>
    </row>
    <row r="80" spans="1:12" x14ac:dyDescent="0.25">
      <c r="A80" s="11"/>
    </row>
    <row r="81" spans="1:4" x14ac:dyDescent="0.25">
      <c r="A81" s="13" t="s">
        <v>114</v>
      </c>
      <c r="B81" s="22" t="s">
        <v>115</v>
      </c>
      <c r="D81" s="5" t="s">
        <v>116</v>
      </c>
    </row>
    <row r="82" spans="1:4" x14ac:dyDescent="0.25">
      <c r="A82" s="13"/>
    </row>
    <row r="83" spans="1:4" x14ac:dyDescent="0.25">
      <c r="A83" s="14" t="s">
        <v>102</v>
      </c>
      <c r="B83" s="22">
        <f>+B79</f>
        <v>14</v>
      </c>
      <c r="D83" s="5">
        <f>+D79</f>
        <v>13251</v>
      </c>
    </row>
    <row r="84" spans="1:4" x14ac:dyDescent="0.25">
      <c r="A84" s="14" t="s">
        <v>103</v>
      </c>
      <c r="C84" s="22">
        <f>+C79</f>
        <v>11</v>
      </c>
      <c r="D84" s="5">
        <f>+E79</f>
        <v>6685</v>
      </c>
    </row>
    <row r="85" spans="1:4" x14ac:dyDescent="0.25">
      <c r="A85" s="28" t="s">
        <v>111</v>
      </c>
      <c r="B85" s="57">
        <f>+B83+C84</f>
        <v>25</v>
      </c>
      <c r="C85" s="58"/>
      <c r="D85" s="29">
        <f>SUM(D83:D84)</f>
        <v>19936</v>
      </c>
    </row>
    <row r="86" spans="1:4" x14ac:dyDescent="0.25">
      <c r="A86" s="18" t="s">
        <v>73</v>
      </c>
    </row>
    <row r="87" spans="1:4" x14ac:dyDescent="0.25">
      <c r="A87" s="19" t="s">
        <v>104</v>
      </c>
    </row>
    <row r="88" spans="1:4" x14ac:dyDescent="0.25">
      <c r="A88" s="19" t="s">
        <v>105</v>
      </c>
    </row>
    <row r="89" spans="1:4" x14ac:dyDescent="0.25">
      <c r="A89" s="20" t="s">
        <v>106</v>
      </c>
    </row>
    <row r="90" spans="1:4" x14ac:dyDescent="0.25">
      <c r="A90" s="14"/>
    </row>
    <row r="91" spans="1:4" x14ac:dyDescent="0.25">
      <c r="A91" s="17" t="s">
        <v>107</v>
      </c>
    </row>
  </sheetData>
  <mergeCells count="7">
    <mergeCell ref="B85:C85"/>
    <mergeCell ref="F7:L7"/>
    <mergeCell ref="F53:L53"/>
    <mergeCell ref="B7:C7"/>
    <mergeCell ref="D7:E7"/>
    <mergeCell ref="B53:C53"/>
    <mergeCell ref="D53:E53"/>
  </mergeCells>
  <pageMargins left="0.25" right="0.25" top="0.75" bottom="0.75" header="0.3" footer="0.3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Sdruzeni</vt:lpstr>
      <vt:lpstr>Podnik TS</vt:lpstr>
      <vt:lpstr> Sdruzeni-rozpis </vt:lpstr>
      <vt:lpstr>'Podnik TS'!Názvy_tisku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Voříšková Jitka</dc:creator>
  <cp:lastModifiedBy>Voříšková Jitka</cp:lastModifiedBy>
  <cp:lastPrinted>2017-07-11T09:30:20Z</cp:lastPrinted>
  <dcterms:created xsi:type="dcterms:W3CDTF">2017-07-10T07:16:27Z</dcterms:created>
  <dcterms:modified xsi:type="dcterms:W3CDTF">2017-07-12T06:10:38Z</dcterms:modified>
</cp:coreProperties>
</file>