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ROZPOČET INFO\2022 MČ Rozpočty web\"/>
    </mc:Choice>
  </mc:AlternateContent>
  <bookViews>
    <workbookView xWindow="0" yWindow="0" windowWidth="25860" windowHeight="12435"/>
  </bookViews>
  <sheets>
    <sheet name="Výhled MČ Kunratice" sheetId="14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6" i="14" l="1"/>
  <c r="I15" i="14"/>
  <c r="J15" i="14" s="1"/>
  <c r="K15" i="14" s="1"/>
  <c r="L15" i="14" s="1"/>
  <c r="H16" i="14"/>
  <c r="H15" i="14"/>
  <c r="I11" i="14"/>
  <c r="J10" i="14" s="1"/>
  <c r="H11" i="14"/>
  <c r="I10" i="14"/>
  <c r="H10" i="14"/>
  <c r="I5" i="14"/>
  <c r="J5" i="14" s="1"/>
  <c r="K5" i="14" s="1"/>
  <c r="L5" i="14" s="1"/>
  <c r="H5" i="14"/>
  <c r="F10" i="14"/>
  <c r="J11" i="14" l="1"/>
  <c r="C17" i="14"/>
  <c r="B17" i="14"/>
  <c r="C8" i="14"/>
  <c r="C13" i="14" s="1"/>
  <c r="B8" i="14"/>
  <c r="B13" i="14" s="1"/>
  <c r="B19" i="14" s="1"/>
  <c r="K11" i="14" l="1"/>
  <c r="K10" i="14"/>
  <c r="C19" i="14"/>
  <c r="L11" i="14" l="1"/>
  <c r="L10" i="14"/>
  <c r="D17" i="14"/>
  <c r="D8" i="14"/>
  <c r="D13" i="14" s="1"/>
  <c r="D19" i="14" l="1"/>
  <c r="L17" i="14"/>
  <c r="J17" i="14"/>
  <c r="H17" i="14"/>
  <c r="G17" i="14"/>
  <c r="F17" i="14"/>
  <c r="E17" i="14"/>
  <c r="L8" i="14"/>
  <c r="L13" i="14" s="1"/>
  <c r="K8" i="14"/>
  <c r="K13" i="14" s="1"/>
  <c r="K16" i="14" s="1"/>
  <c r="K17" i="14" s="1"/>
  <c r="J8" i="14"/>
  <c r="J13" i="14" s="1"/>
  <c r="J16" i="14" s="1"/>
  <c r="I8" i="14"/>
  <c r="I13" i="14" s="1"/>
  <c r="I16" i="14" s="1"/>
  <c r="I17" i="14" s="1"/>
  <c r="H8" i="14"/>
  <c r="H13" i="14" s="1"/>
  <c r="G8" i="14"/>
  <c r="G13" i="14" s="1"/>
  <c r="F8" i="14"/>
  <c r="F13" i="14" s="1"/>
  <c r="E8" i="14"/>
  <c r="E13" i="14" s="1"/>
  <c r="I19" i="14" l="1"/>
  <c r="H19" i="14"/>
  <c r="G19" i="14"/>
  <c r="L19" i="14"/>
  <c r="J19" i="14"/>
  <c r="F19" i="14"/>
  <c r="K19" i="14"/>
  <c r="E19" i="14"/>
</calcChain>
</file>

<file path=xl/sharedStrings.xml><?xml version="1.0" encoding="utf-8"?>
<sst xmlns="http://schemas.openxmlformats.org/spreadsheetml/2006/main" count="34" uniqueCount="34">
  <si>
    <t>v  tis. Kč (bez deset. míst)</t>
  </si>
  <si>
    <t>Název položky</t>
  </si>
  <si>
    <t>Skut. 2017/*</t>
  </si>
  <si>
    <t>Skut. 2018/*</t>
  </si>
  <si>
    <t>Skut. 2019/*</t>
  </si>
  <si>
    <t>RV 2023</t>
  </si>
  <si>
    <t>RV 2024</t>
  </si>
  <si>
    <t>RV 2025</t>
  </si>
  <si>
    <t>RV 2026</t>
  </si>
  <si>
    <t>Daňové příjmy - třída 1</t>
  </si>
  <si>
    <t>Nedaňové příjmy - třída 2</t>
  </si>
  <si>
    <t>Kapitálové příjmy  - třída 3</t>
  </si>
  <si>
    <t xml:space="preserve">Vlastní příjmy  </t>
  </si>
  <si>
    <t>Přijaté  transfery (po konsolidaci) -třída 4</t>
  </si>
  <si>
    <t>v tom ve SR: a) FVz z rozpočtu vlastního HMP (ZJ 921)</t>
  </si>
  <si>
    <t xml:space="preserve">Příjmy celkem </t>
  </si>
  <si>
    <t xml:space="preserve">Provozní výdaje (po konsolidaci) - třída 5 </t>
  </si>
  <si>
    <t>Kapitálové výdaje - třída 6</t>
  </si>
  <si>
    <t xml:space="preserve">Výdaje celkem </t>
  </si>
  <si>
    <t>Výsledek hospodaření ( - schodek, + přebytek)</t>
  </si>
  <si>
    <t>Úhrada dlouhodobých fin. závazků - pol. 8xxx</t>
  </si>
  <si>
    <t>Úhrada dlouhodobých fin. závazků - pol. 5347</t>
  </si>
  <si>
    <t>Tvorba rezervy na dluhovou službu /**</t>
  </si>
  <si>
    <t>Skut. 2020/*</t>
  </si>
  <si>
    <t>Oček. skut. 2022</t>
  </si>
  <si>
    <t>RV 2027</t>
  </si>
  <si>
    <t>Střednědobý výhled rozpočtu (§2 odst. 1 a § 3 zákona č. 250/2000 Sb.) MČ Praha - Kunratice do r.2027</t>
  </si>
  <si>
    <t xml:space="preserve">                   b) příspěvek na výkon státní správy (ZJ 900)</t>
  </si>
  <si>
    <t>MČ Praha Kunratice nemá uzavřenou žádnou úvěrovou smlouvu ani do budoucna o úvěru neuvažuje.</t>
  </si>
  <si>
    <t>Návrh  zveřejněn na elektronické úřední desce www. praha-kunratice.cz dne 3. prosince 2021</t>
  </si>
  <si>
    <t>Pozn.: Střednědobý výhled rozpočtu od roku 2023 zahrnuje ve tř. 5 a 6 pouze výdaje realizované ze zdrojů tř. 1 až 4.</t>
  </si>
  <si>
    <t>Oček. skut. 11/2021</t>
  </si>
  <si>
    <t>Návrh byl vyvěšen na úřední desku dne  3.12.2021</t>
  </si>
  <si>
    <t>Střednědobý výhled rozpočtu byl schválen usnesením Zastupitelstva MČ Praha Kunratice č. 23.11 ze dne 20.12.2021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</si>
</sst>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E"/>
      <charset val="238"/>
    </font>
    <font>
      <sz val="10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sz val="8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1"/>
      <name val="Arial CE"/>
      <family val="2"/>
      <charset val="238"/>
    </font>
    <font>
      <sz val="11"/>
      <name val="Arial CE"/>
      <family val="2"/>
      <charset val="238"/>
    </font>
    <font>
      <i/>
      <sz val="11"/>
      <name val="Arial CE"/>
      <family val="2"/>
      <charset val="238"/>
    </font>
    <font>
      <u/>
      <sz val="10"/>
      <color theme="10"/>
      <name val="Arial CE"/>
      <charset val="238"/>
    </font>
    <font>
      <b/>
      <sz val="11"/>
      <name val="Arial CE"/>
      <charset val="238"/>
    </font>
    <font>
      <u/>
      <sz val="11"/>
      <color theme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6" fillId="0" borderId="0"/>
    <xf numFmtId="0" fontId="10" fillId="0" borderId="0" applyNumberFormat="0" applyFill="0" applyBorder="0" applyAlignment="0" applyProtection="0"/>
  </cellStyleXfs>
  <cellXfs count="8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0" fontId="1" fillId="0" borderId="0" xfId="0" applyFont="1"/>
    <xf numFmtId="0" fontId="7" fillId="0" borderId="17" xfId="0" applyFont="1" applyBorder="1"/>
    <xf numFmtId="0" fontId="7" fillId="2" borderId="6" xfId="0" applyFont="1" applyFill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7" fillId="0" borderId="2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18" xfId="0" applyFont="1" applyBorder="1"/>
    <xf numFmtId="0" fontId="7" fillId="2" borderId="7" xfId="0" applyFont="1" applyFill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8" fillId="0" borderId="10" xfId="0" applyFont="1" applyBorder="1"/>
    <xf numFmtId="3" fontId="8" fillId="2" borderId="8" xfId="0" applyNumberFormat="1" applyFont="1" applyFill="1" applyBorder="1"/>
    <xf numFmtId="3" fontId="8" fillId="0" borderId="8" xfId="0" applyNumberFormat="1" applyFont="1" applyBorder="1"/>
    <xf numFmtId="3" fontId="8" fillId="0" borderId="3" xfId="0" applyNumberFormat="1" applyFont="1" applyBorder="1"/>
    <xf numFmtId="3" fontId="8" fillId="0" borderId="32" xfId="0" applyNumberFormat="1" applyFont="1" applyBorder="1"/>
    <xf numFmtId="0" fontId="8" fillId="0" borderId="19" xfId="0" applyFont="1" applyBorder="1"/>
    <xf numFmtId="0" fontId="7" fillId="0" borderId="20" xfId="0" applyFont="1" applyBorder="1"/>
    <xf numFmtId="3" fontId="7" fillId="2" borderId="4" xfId="0" applyNumberFormat="1" applyFont="1" applyFill="1" applyBorder="1"/>
    <xf numFmtId="3" fontId="7" fillId="0" borderId="4" xfId="0" applyNumberFormat="1" applyFont="1" applyBorder="1"/>
    <xf numFmtId="3" fontId="7" fillId="0" borderId="25" xfId="0" applyNumberFormat="1" applyFont="1" applyBorder="1"/>
    <xf numFmtId="3" fontId="7" fillId="2" borderId="7" xfId="0" applyNumberFormat="1" applyFont="1" applyFill="1" applyBorder="1"/>
    <xf numFmtId="3" fontId="7" fillId="0" borderId="7" xfId="0" applyNumberFormat="1" applyFont="1" applyBorder="1"/>
    <xf numFmtId="3" fontId="7" fillId="0" borderId="13" xfId="0" applyNumberFormat="1" applyFont="1" applyBorder="1"/>
    <xf numFmtId="3" fontId="7" fillId="0" borderId="0" xfId="0" applyNumberFormat="1" applyFont="1"/>
    <xf numFmtId="3" fontId="7" fillId="0" borderId="5" xfId="0" applyNumberFormat="1" applyFont="1" applyBorder="1"/>
    <xf numFmtId="3" fontId="7" fillId="0" borderId="34" xfId="0" applyNumberFormat="1" applyFont="1" applyBorder="1"/>
    <xf numFmtId="3" fontId="8" fillId="0" borderId="14" xfId="0" applyNumberFormat="1" applyFont="1" applyBorder="1"/>
    <xf numFmtId="3" fontId="8" fillId="0" borderId="9" xfId="0" applyNumberFormat="1" applyFont="1" applyBorder="1"/>
    <xf numFmtId="0" fontId="9" fillId="0" borderId="19" xfId="0" applyFont="1" applyBorder="1"/>
    <xf numFmtId="0" fontId="9" fillId="0" borderId="18" xfId="0" applyFont="1" applyBorder="1"/>
    <xf numFmtId="3" fontId="8" fillId="2" borderId="7" xfId="0" applyNumberFormat="1" applyFont="1" applyFill="1" applyBorder="1"/>
    <xf numFmtId="3" fontId="8" fillId="0" borderId="7" xfId="0" applyNumberFormat="1" applyFont="1" applyBorder="1"/>
    <xf numFmtId="3" fontId="8" fillId="0" borderId="13" xfId="0" applyNumberFormat="1" applyFont="1" applyBorder="1"/>
    <xf numFmtId="3" fontId="8" fillId="0" borderId="0" xfId="0" applyNumberFormat="1" applyFont="1"/>
    <xf numFmtId="3" fontId="8" fillId="0" borderId="5" xfId="0" applyNumberFormat="1" applyFont="1" applyBorder="1"/>
    <xf numFmtId="3" fontId="8" fillId="0" borderId="34" xfId="0" applyNumberFormat="1" applyFont="1" applyBorder="1"/>
    <xf numFmtId="3" fontId="8" fillId="2" borderId="1" xfId="0" applyNumberFormat="1" applyFont="1" applyFill="1" applyBorder="1"/>
    <xf numFmtId="3" fontId="8" fillId="0" borderId="1" xfId="0" applyNumberFormat="1" applyFont="1" applyBorder="1"/>
    <xf numFmtId="3" fontId="8" fillId="0" borderId="21" xfId="0" applyNumberFormat="1" applyFont="1" applyBorder="1"/>
    <xf numFmtId="3" fontId="8" fillId="0" borderId="33" xfId="0" applyNumberFormat="1" applyFont="1" applyBorder="1"/>
    <xf numFmtId="3" fontId="8" fillId="0" borderId="15" xfId="0" applyNumberFormat="1" applyFont="1" applyBorder="1"/>
    <xf numFmtId="3" fontId="8" fillId="0" borderId="11" xfId="0" applyNumberFormat="1" applyFont="1" applyBorder="1"/>
    <xf numFmtId="3" fontId="7" fillId="2" borderId="6" xfId="0" applyNumberFormat="1" applyFont="1" applyFill="1" applyBorder="1"/>
    <xf numFmtId="3" fontId="7" fillId="0" borderId="6" xfId="0" applyNumberFormat="1" applyFont="1" applyBorder="1"/>
    <xf numFmtId="3" fontId="7" fillId="0" borderId="26" xfId="0" applyNumberFormat="1" applyFont="1" applyBorder="1"/>
    <xf numFmtId="3" fontId="7" fillId="0" borderId="23" xfId="0" applyNumberFormat="1" applyFont="1" applyBorder="1"/>
    <xf numFmtId="0" fontId="7" fillId="0" borderId="10" xfId="0" applyFont="1" applyBorder="1"/>
    <xf numFmtId="3" fontId="7" fillId="2" borderId="1" xfId="0" applyNumberFormat="1" applyFont="1" applyFill="1" applyBorder="1"/>
    <xf numFmtId="3" fontId="7" fillId="0" borderId="1" xfId="0" applyNumberFormat="1" applyFont="1" applyBorder="1"/>
    <xf numFmtId="3" fontId="7" fillId="0" borderId="15" xfId="0" applyNumberFormat="1" applyFont="1" applyBorder="1"/>
    <xf numFmtId="3" fontId="7" fillId="0" borderId="11" xfId="0" applyNumberFormat="1" applyFont="1" applyBorder="1"/>
    <xf numFmtId="3" fontId="7" fillId="0" borderId="21" xfId="0" applyNumberFormat="1" applyFont="1" applyBorder="1"/>
    <xf numFmtId="3" fontId="7" fillId="0" borderId="24" xfId="0" applyNumberFormat="1" applyFont="1" applyBorder="1"/>
    <xf numFmtId="0" fontId="9" fillId="0" borderId="10" xfId="0" applyFont="1" applyBorder="1"/>
    <xf numFmtId="3" fontId="9" fillId="2" borderId="1" xfId="0" applyNumberFormat="1" applyFont="1" applyFill="1" applyBorder="1"/>
    <xf numFmtId="3" fontId="9" fillId="0" borderId="1" xfId="0" applyNumberFormat="1" applyFont="1" applyBorder="1"/>
    <xf numFmtId="3" fontId="9" fillId="0" borderId="15" xfId="0" applyNumberFormat="1" applyFont="1" applyBorder="1"/>
    <xf numFmtId="3" fontId="9" fillId="0" borderId="11" xfId="0" applyNumberFormat="1" applyFont="1" applyBorder="1"/>
    <xf numFmtId="3" fontId="9" fillId="0" borderId="21" xfId="0" applyNumberFormat="1" applyFont="1" applyBorder="1"/>
    <xf numFmtId="3" fontId="9" fillId="0" borderId="24" xfId="0" applyNumberFormat="1" applyFont="1" applyBorder="1"/>
    <xf numFmtId="3" fontId="8" fillId="0" borderId="24" xfId="0" applyNumberFormat="1" applyFont="1" applyBorder="1"/>
    <xf numFmtId="0" fontId="9" fillId="0" borderId="20" xfId="0" applyFont="1" applyBorder="1" applyAlignment="1">
      <alignment wrapText="1"/>
    </xf>
    <xf numFmtId="3" fontId="8" fillId="2" borderId="27" xfId="0" applyNumberFormat="1" applyFont="1" applyFill="1" applyBorder="1"/>
    <xf numFmtId="3" fontId="8" fillId="0" borderId="27" xfId="0" applyNumberFormat="1" applyFont="1" applyBorder="1"/>
    <xf numFmtId="3" fontId="8" fillId="0" borderId="28" xfId="0" applyNumberFormat="1" applyFont="1" applyBorder="1"/>
    <xf numFmtId="3" fontId="8" fillId="0" borderId="29" xfId="0" applyNumberFormat="1" applyFont="1" applyBorder="1"/>
    <xf numFmtId="3" fontId="8" fillId="0" borderId="30" xfId="0" applyNumberFormat="1" applyFont="1" applyBorder="1"/>
    <xf numFmtId="3" fontId="8" fillId="0" borderId="31" xfId="0" applyNumberFormat="1" applyFont="1" applyBorder="1"/>
    <xf numFmtId="0" fontId="8" fillId="0" borderId="17" xfId="0" applyFont="1" applyBorder="1"/>
    <xf numFmtId="0" fontId="8" fillId="2" borderId="6" xfId="0" applyFont="1" applyFill="1" applyBorder="1"/>
    <xf numFmtId="0" fontId="8" fillId="0" borderId="6" xfId="0" applyFont="1" applyBorder="1"/>
    <xf numFmtId="0" fontId="8" fillId="0" borderId="16" xfId="0" applyFont="1" applyBorder="1"/>
    <xf numFmtId="0" fontId="8" fillId="0" borderId="12" xfId="0" applyFont="1" applyBorder="1"/>
    <xf numFmtId="0" fontId="8" fillId="0" borderId="2" xfId="0" applyFont="1" applyBorder="1"/>
    <xf numFmtId="0" fontId="8" fillId="0" borderId="22" xfId="0" applyFont="1" applyBorder="1"/>
    <xf numFmtId="0" fontId="10" fillId="0" borderId="0" xfId="3" applyAlignment="1">
      <alignment horizontal="center"/>
    </xf>
    <xf numFmtId="10" fontId="0" fillId="0" borderId="0" xfId="0" applyNumberFormat="1"/>
    <xf numFmtId="9" fontId="0" fillId="0" borderId="0" xfId="0" applyNumberFormat="1"/>
    <xf numFmtId="0" fontId="12" fillId="0" borderId="0" xfId="3" applyFont="1" applyAlignment="1">
      <alignment horizontal="center"/>
    </xf>
    <xf numFmtId="0" fontId="8" fillId="0" borderId="0" xfId="0" applyFont="1"/>
    <xf numFmtId="0" fontId="11" fillId="0" borderId="0" xfId="0" applyFont="1" applyAlignment="1">
      <alignment horizontal="center"/>
    </xf>
  </cellXfs>
  <cellStyles count="4">
    <cellStyle name="Hypertextový odkaz" xfId="3" builtinId="8"/>
    <cellStyle name="Normální" xfId="0" builtinId="0"/>
    <cellStyle name="Normální 2" xfId="1"/>
    <cellStyle name="Normální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raha-kunratice.c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2"/>
  <sheetViews>
    <sheetView tabSelected="1" workbookViewId="0">
      <selection activeCell="A31" sqref="A31:L31"/>
    </sheetView>
  </sheetViews>
  <sheetFormatPr defaultRowHeight="12.75" x14ac:dyDescent="0.2"/>
  <cols>
    <col min="1" max="1" width="45.42578125" style="1" customWidth="1"/>
    <col min="2" max="5" width="12.85546875" customWidth="1"/>
    <col min="6" max="6" width="12.5703125" customWidth="1"/>
    <col min="7" max="8" width="10.7109375" customWidth="1"/>
    <col min="9" max="9" width="10.85546875" customWidth="1"/>
    <col min="10" max="10" width="10.7109375" customWidth="1"/>
    <col min="11" max="11" width="10" customWidth="1"/>
    <col min="12" max="12" width="11.28515625" customWidth="1"/>
    <col min="13" max="13" width="10.42578125" customWidth="1"/>
  </cols>
  <sheetData>
    <row r="2" spans="1:13" ht="16.5" thickBot="1" x14ac:dyDescent="0.3">
      <c r="A2" s="2" t="s">
        <v>26</v>
      </c>
      <c r="B2" s="3"/>
      <c r="C2" s="3"/>
      <c r="D2" s="3"/>
      <c r="E2" s="3"/>
      <c r="F2" s="3"/>
      <c r="G2" s="3"/>
      <c r="H2" s="3"/>
      <c r="I2" s="3"/>
      <c r="J2" s="4" t="s">
        <v>0</v>
      </c>
      <c r="K2" s="3"/>
      <c r="L2" s="3"/>
    </row>
    <row r="3" spans="1:13" ht="45.75" thickBot="1" x14ac:dyDescent="0.3">
      <c r="A3" s="5" t="s">
        <v>1</v>
      </c>
      <c r="B3" s="6" t="s">
        <v>2</v>
      </c>
      <c r="C3" s="6" t="s">
        <v>3</v>
      </c>
      <c r="D3" s="6" t="s">
        <v>4</v>
      </c>
      <c r="E3" s="6" t="s">
        <v>23</v>
      </c>
      <c r="F3" s="7" t="s">
        <v>31</v>
      </c>
      <c r="G3" s="7" t="s">
        <v>24</v>
      </c>
      <c r="H3" s="8" t="s">
        <v>5</v>
      </c>
      <c r="I3" s="9" t="s">
        <v>6</v>
      </c>
      <c r="J3" s="9" t="s">
        <v>7</v>
      </c>
      <c r="K3" s="10" t="s">
        <v>8</v>
      </c>
      <c r="L3" s="10" t="s">
        <v>25</v>
      </c>
    </row>
    <row r="4" spans="1:13" ht="15" x14ac:dyDescent="0.25">
      <c r="A4" s="11"/>
      <c r="B4" s="12"/>
      <c r="C4" s="12"/>
      <c r="D4" s="12"/>
      <c r="E4" s="12"/>
      <c r="F4" s="13"/>
      <c r="G4" s="14"/>
      <c r="H4" s="15"/>
      <c r="I4" s="16"/>
      <c r="J4" s="13"/>
      <c r="K4" s="13"/>
      <c r="L4" s="17"/>
    </row>
    <row r="5" spans="1:13" ht="14.25" x14ac:dyDescent="0.2">
      <c r="A5" s="18" t="s">
        <v>9</v>
      </c>
      <c r="B5" s="19">
        <v>10809</v>
      </c>
      <c r="C5" s="19">
        <v>9506</v>
      </c>
      <c r="D5" s="19">
        <v>10030</v>
      </c>
      <c r="E5" s="19">
        <v>17592</v>
      </c>
      <c r="F5" s="20">
        <v>18139</v>
      </c>
      <c r="G5" s="20">
        <v>16735</v>
      </c>
      <c r="H5" s="21">
        <f>G5*1.0035</f>
        <v>16793.572500000002</v>
      </c>
      <c r="I5" s="21">
        <f t="shared" ref="I5:L5" si="0">H5*1.0035</f>
        <v>16852.350003750002</v>
      </c>
      <c r="J5" s="21">
        <f t="shared" si="0"/>
        <v>16911.333228763127</v>
      </c>
      <c r="K5" s="21">
        <f t="shared" si="0"/>
        <v>16970.522895063801</v>
      </c>
      <c r="L5" s="47">
        <f t="shared" si="0"/>
        <v>17029.919725196527</v>
      </c>
      <c r="M5" s="84">
        <v>3.5000000000000003E-2</v>
      </c>
    </row>
    <row r="6" spans="1:13" ht="14.25" x14ac:dyDescent="0.2">
      <c r="A6" s="18" t="s">
        <v>10</v>
      </c>
      <c r="B6" s="19">
        <v>438</v>
      </c>
      <c r="C6" s="19">
        <v>390</v>
      </c>
      <c r="D6" s="19">
        <v>1338</v>
      </c>
      <c r="E6" s="19">
        <v>1798</v>
      </c>
      <c r="F6" s="20">
        <v>1720</v>
      </c>
      <c r="G6" s="20">
        <v>1016.3</v>
      </c>
      <c r="H6" s="20">
        <v>750</v>
      </c>
      <c r="I6" s="20">
        <v>750</v>
      </c>
      <c r="J6" s="20">
        <v>750</v>
      </c>
      <c r="K6" s="20">
        <v>750</v>
      </c>
      <c r="L6" s="22">
        <v>750</v>
      </c>
    </row>
    <row r="7" spans="1:13" ht="14.25" x14ac:dyDescent="0.2">
      <c r="A7" s="23" t="s">
        <v>11</v>
      </c>
      <c r="B7" s="19">
        <v>0</v>
      </c>
      <c r="C7" s="19">
        <v>0</v>
      </c>
      <c r="D7" s="19">
        <v>20</v>
      </c>
      <c r="E7" s="19">
        <v>0</v>
      </c>
      <c r="F7" s="20">
        <v>999</v>
      </c>
      <c r="G7" s="20">
        <v>0</v>
      </c>
      <c r="H7" s="20">
        <v>0</v>
      </c>
      <c r="I7" s="21">
        <v>0</v>
      </c>
      <c r="J7" s="21">
        <v>0</v>
      </c>
      <c r="K7" s="21">
        <v>0</v>
      </c>
      <c r="L7" s="22">
        <v>0</v>
      </c>
    </row>
    <row r="8" spans="1:13" ht="15.75" thickBot="1" x14ac:dyDescent="0.3">
      <c r="A8" s="24" t="s">
        <v>12</v>
      </c>
      <c r="B8" s="25">
        <f t="shared" ref="B8:C8" si="1">SUM(B5:B7)</f>
        <v>11247</v>
      </c>
      <c r="C8" s="25">
        <f t="shared" si="1"/>
        <v>9896</v>
      </c>
      <c r="D8" s="25">
        <f>SUM(D5:D7)</f>
        <v>11388</v>
      </c>
      <c r="E8" s="25">
        <f>SUM(E5:E7)</f>
        <v>19390</v>
      </c>
      <c r="F8" s="26">
        <f t="shared" ref="F8:L8" si="2">SUM(F5:F7)</f>
        <v>20858</v>
      </c>
      <c r="G8" s="26">
        <f t="shared" si="2"/>
        <v>17751.3</v>
      </c>
      <c r="H8" s="26">
        <f t="shared" si="2"/>
        <v>17543.572500000002</v>
      </c>
      <c r="I8" s="26">
        <f t="shared" si="2"/>
        <v>17602.350003750002</v>
      </c>
      <c r="J8" s="26">
        <f t="shared" si="2"/>
        <v>17661.333228763127</v>
      </c>
      <c r="K8" s="26">
        <f t="shared" si="2"/>
        <v>17720.522895063801</v>
      </c>
      <c r="L8" s="27">
        <f t="shared" si="2"/>
        <v>17779.919725196527</v>
      </c>
    </row>
    <row r="9" spans="1:13" ht="15" x14ac:dyDescent="0.25">
      <c r="A9" s="11"/>
      <c r="B9" s="28"/>
      <c r="C9" s="28"/>
      <c r="D9" s="28"/>
      <c r="E9" s="28"/>
      <c r="F9" s="29"/>
      <c r="G9" s="30"/>
      <c r="H9" s="31"/>
      <c r="I9" s="32"/>
      <c r="J9" s="29"/>
      <c r="K9" s="29"/>
      <c r="L9" s="33"/>
    </row>
    <row r="10" spans="1:13" ht="14.25" x14ac:dyDescent="0.2">
      <c r="A10" s="23" t="s">
        <v>13</v>
      </c>
      <c r="B10" s="19">
        <v>84499</v>
      </c>
      <c r="C10" s="19">
        <v>62359</v>
      </c>
      <c r="D10" s="19">
        <v>84813</v>
      </c>
      <c r="E10" s="19">
        <v>78026</v>
      </c>
      <c r="F10" s="20">
        <f>78328+2600</f>
        <v>80928</v>
      </c>
      <c r="G10" s="34">
        <v>47596</v>
      </c>
      <c r="H10" s="35">
        <f>(G11*1.025)+G12</f>
        <v>48777.724999999991</v>
      </c>
      <c r="I10" s="35">
        <f t="shared" ref="I10:L10" si="3">(H11*1.025)+H12</f>
        <v>49992.600624999992</v>
      </c>
      <c r="J10" s="35">
        <f t="shared" si="3"/>
        <v>51236.465640624985</v>
      </c>
      <c r="K10" s="35">
        <f t="shared" si="3"/>
        <v>52511.377281640605</v>
      </c>
      <c r="L10" s="35">
        <f t="shared" si="3"/>
        <v>53819.111713681617</v>
      </c>
      <c r="M10" s="84">
        <v>2.5000000000000001E-2</v>
      </c>
    </row>
    <row r="11" spans="1:13" ht="14.25" x14ac:dyDescent="0.2">
      <c r="A11" s="36" t="s">
        <v>14</v>
      </c>
      <c r="B11" s="19">
        <v>34999</v>
      </c>
      <c r="C11" s="19">
        <v>39741</v>
      </c>
      <c r="D11" s="19">
        <v>44832</v>
      </c>
      <c r="E11" s="19">
        <v>45955</v>
      </c>
      <c r="F11" s="20">
        <v>45955</v>
      </c>
      <c r="G11" s="34">
        <v>47281</v>
      </c>
      <c r="H11" s="34">
        <f>G11*1.025</f>
        <v>48463.024999999994</v>
      </c>
      <c r="I11" s="34">
        <f t="shared" ref="I11:L11" si="4">H11*1.025</f>
        <v>49674.600624999992</v>
      </c>
      <c r="J11" s="34">
        <f t="shared" si="4"/>
        <v>50916.465640624985</v>
      </c>
      <c r="K11" s="34">
        <f t="shared" si="4"/>
        <v>52189.377281640605</v>
      </c>
      <c r="L11" s="34">
        <f t="shared" si="4"/>
        <v>53494.111713681617</v>
      </c>
    </row>
    <row r="12" spans="1:13" ht="14.25" x14ac:dyDescent="0.2">
      <c r="A12" s="36" t="s">
        <v>27</v>
      </c>
      <c r="B12" s="19">
        <v>249</v>
      </c>
      <c r="C12" s="19">
        <v>266</v>
      </c>
      <c r="D12" s="19">
        <v>298</v>
      </c>
      <c r="E12" s="19">
        <v>325</v>
      </c>
      <c r="F12" s="20">
        <v>320</v>
      </c>
      <c r="G12" s="34">
        <v>314.7</v>
      </c>
      <c r="H12" s="34">
        <v>318</v>
      </c>
      <c r="I12" s="34">
        <v>320</v>
      </c>
      <c r="J12" s="34">
        <v>322</v>
      </c>
      <c r="K12" s="34">
        <v>325</v>
      </c>
      <c r="L12" s="22">
        <v>325</v>
      </c>
    </row>
    <row r="13" spans="1:13" ht="15.75" thickBot="1" x14ac:dyDescent="0.3">
      <c r="A13" s="24" t="s">
        <v>15</v>
      </c>
      <c r="B13" s="25">
        <f t="shared" ref="B13:C13" si="5">B8+B10</f>
        <v>95746</v>
      </c>
      <c r="C13" s="25">
        <f t="shared" si="5"/>
        <v>72255</v>
      </c>
      <c r="D13" s="25">
        <f>D8+D10</f>
        <v>96201</v>
      </c>
      <c r="E13" s="25">
        <f>E8+E10</f>
        <v>97416</v>
      </c>
      <c r="F13" s="26">
        <f t="shared" ref="F13:L13" si="6">F8+F10</f>
        <v>101786</v>
      </c>
      <c r="G13" s="26">
        <f t="shared" si="6"/>
        <v>65347.3</v>
      </c>
      <c r="H13" s="26">
        <f t="shared" si="6"/>
        <v>66321.297499999986</v>
      </c>
      <c r="I13" s="26">
        <f t="shared" si="6"/>
        <v>67594.950628749997</v>
      </c>
      <c r="J13" s="26">
        <f t="shared" si="6"/>
        <v>68897.79886938812</v>
      </c>
      <c r="K13" s="26">
        <f t="shared" si="6"/>
        <v>70231.90017670441</v>
      </c>
      <c r="L13" s="27">
        <f t="shared" si="6"/>
        <v>71599.031438878141</v>
      </c>
    </row>
    <row r="14" spans="1:13" ht="14.25" x14ac:dyDescent="0.2">
      <c r="A14" s="37"/>
      <c r="B14" s="38"/>
      <c r="C14" s="38"/>
      <c r="D14" s="38"/>
      <c r="E14" s="38"/>
      <c r="F14" s="39"/>
      <c r="G14" s="40"/>
      <c r="H14" s="41"/>
      <c r="I14" s="42"/>
      <c r="J14" s="39"/>
      <c r="K14" s="39"/>
      <c r="L14" s="43"/>
    </row>
    <row r="15" spans="1:13" ht="14.25" x14ac:dyDescent="0.2">
      <c r="A15" s="18" t="s">
        <v>16</v>
      </c>
      <c r="B15" s="44">
        <v>34358</v>
      </c>
      <c r="C15" s="44">
        <v>40974</v>
      </c>
      <c r="D15" s="44">
        <v>42581</v>
      </c>
      <c r="E15" s="44">
        <v>45659</v>
      </c>
      <c r="F15" s="45">
        <v>41932</v>
      </c>
      <c r="G15" s="45">
        <v>44320</v>
      </c>
      <c r="H15" s="46">
        <f>G15*1.06</f>
        <v>46979.200000000004</v>
      </c>
      <c r="I15" s="46">
        <f t="shared" ref="I15:L15" si="7">H15*1.06</f>
        <v>49797.952000000005</v>
      </c>
      <c r="J15" s="46">
        <f t="shared" si="7"/>
        <v>52785.829120000009</v>
      </c>
      <c r="K15" s="46">
        <f t="shared" si="7"/>
        <v>55952.978867200014</v>
      </c>
      <c r="L15" s="47">
        <f t="shared" si="7"/>
        <v>59310.157599232021</v>
      </c>
      <c r="M15" s="85">
        <v>0.06</v>
      </c>
    </row>
    <row r="16" spans="1:13" ht="14.25" x14ac:dyDescent="0.2">
      <c r="A16" s="18" t="s">
        <v>17</v>
      </c>
      <c r="B16" s="44">
        <v>44144</v>
      </c>
      <c r="C16" s="44">
        <v>41408</v>
      </c>
      <c r="D16" s="44">
        <v>29883</v>
      </c>
      <c r="E16" s="44">
        <v>32528</v>
      </c>
      <c r="F16" s="45">
        <v>11071</v>
      </c>
      <c r="G16" s="48">
        <v>64240</v>
      </c>
      <c r="H16" s="49">
        <f>H13-H15</f>
        <v>19342.097499999982</v>
      </c>
      <c r="I16" s="49">
        <f t="shared" ref="I16:L16" si="8">I13-I15</f>
        <v>17796.998628749992</v>
      </c>
      <c r="J16" s="49">
        <f t="shared" si="8"/>
        <v>16111.96974938811</v>
      </c>
      <c r="K16" s="49">
        <f t="shared" si="8"/>
        <v>14278.921309504396</v>
      </c>
      <c r="L16" s="68">
        <f t="shared" si="8"/>
        <v>12288.873839646119</v>
      </c>
    </row>
    <row r="17" spans="1:14" ht="15.75" thickBot="1" x14ac:dyDescent="0.3">
      <c r="A17" s="24" t="s">
        <v>18</v>
      </c>
      <c r="B17" s="25">
        <f t="shared" ref="B17:C17" si="9">SUM(B15:B16)</f>
        <v>78502</v>
      </c>
      <c r="C17" s="25">
        <f t="shared" si="9"/>
        <v>82382</v>
      </c>
      <c r="D17" s="25">
        <f>SUM(D15:D16)</f>
        <v>72464</v>
      </c>
      <c r="E17" s="25">
        <f>SUM(E15:E16)</f>
        <v>78187</v>
      </c>
      <c r="F17" s="26">
        <f t="shared" ref="F17:L17" si="10">SUM(F15:F16)</f>
        <v>53003</v>
      </c>
      <c r="G17" s="26">
        <f t="shared" si="10"/>
        <v>108560</v>
      </c>
      <c r="H17" s="26">
        <f t="shared" si="10"/>
        <v>66321.297499999986</v>
      </c>
      <c r="I17" s="26">
        <f t="shared" si="10"/>
        <v>67594.950628749997</v>
      </c>
      <c r="J17" s="26">
        <f t="shared" si="10"/>
        <v>68897.79886938812</v>
      </c>
      <c r="K17" s="26">
        <f t="shared" si="10"/>
        <v>70231.90017670441</v>
      </c>
      <c r="L17" s="27">
        <f t="shared" si="10"/>
        <v>71599.031438878141</v>
      </c>
    </row>
    <row r="18" spans="1:14" ht="15.75" thickBot="1" x14ac:dyDescent="0.3">
      <c r="A18" s="11"/>
      <c r="B18" s="28"/>
      <c r="C18" s="28"/>
      <c r="D18" s="28"/>
      <c r="E18" s="28"/>
      <c r="F18" s="29"/>
      <c r="G18" s="30"/>
      <c r="H18" s="31"/>
      <c r="I18" s="32"/>
      <c r="J18" s="29"/>
      <c r="K18" s="29"/>
      <c r="L18" s="33"/>
    </row>
    <row r="19" spans="1:14" ht="15.75" thickBot="1" x14ac:dyDescent="0.3">
      <c r="A19" s="5" t="s">
        <v>19</v>
      </c>
      <c r="B19" s="50">
        <f t="shared" ref="B19:D19" si="11">B13-B17</f>
        <v>17244</v>
      </c>
      <c r="C19" s="50">
        <f t="shared" si="11"/>
        <v>-10127</v>
      </c>
      <c r="D19" s="50">
        <f t="shared" si="11"/>
        <v>23737</v>
      </c>
      <c r="E19" s="50">
        <f t="shared" ref="E19:L19" si="12">E13-E17</f>
        <v>19229</v>
      </c>
      <c r="F19" s="51">
        <f t="shared" si="12"/>
        <v>48783</v>
      </c>
      <c r="G19" s="51">
        <f t="shared" si="12"/>
        <v>-43212.7</v>
      </c>
      <c r="H19" s="51">
        <f t="shared" si="12"/>
        <v>0</v>
      </c>
      <c r="I19" s="51">
        <f t="shared" si="12"/>
        <v>0</v>
      </c>
      <c r="J19" s="51">
        <f t="shared" si="12"/>
        <v>0</v>
      </c>
      <c r="K19" s="51">
        <f t="shared" si="12"/>
        <v>0</v>
      </c>
      <c r="L19" s="52">
        <f t="shared" si="12"/>
        <v>0</v>
      </c>
    </row>
    <row r="20" spans="1:14" ht="15" x14ac:dyDescent="0.25">
      <c r="A20" s="11"/>
      <c r="B20" s="28"/>
      <c r="C20" s="28"/>
      <c r="D20" s="28"/>
      <c r="E20" s="28"/>
      <c r="F20" s="29"/>
      <c r="G20" s="30"/>
      <c r="H20" s="31"/>
      <c r="I20" s="32"/>
      <c r="J20" s="29"/>
      <c r="K20" s="29"/>
      <c r="L20" s="53"/>
    </row>
    <row r="21" spans="1:14" ht="15" x14ac:dyDescent="0.25">
      <c r="A21" s="54"/>
      <c r="B21" s="55"/>
      <c r="C21" s="55"/>
      <c r="D21" s="55"/>
      <c r="E21" s="55"/>
      <c r="F21" s="56"/>
      <c r="G21" s="57"/>
      <c r="H21" s="58"/>
      <c r="I21" s="59"/>
      <c r="J21" s="56"/>
      <c r="K21" s="56"/>
      <c r="L21" s="60"/>
    </row>
    <row r="22" spans="1:14" ht="14.25" x14ac:dyDescent="0.2">
      <c r="A22" s="61" t="s">
        <v>20</v>
      </c>
      <c r="B22" s="62">
        <v>0</v>
      </c>
      <c r="C22" s="62">
        <v>0</v>
      </c>
      <c r="D22" s="62">
        <v>0</v>
      </c>
      <c r="E22" s="62">
        <v>0</v>
      </c>
      <c r="F22" s="63">
        <v>0</v>
      </c>
      <c r="G22" s="64">
        <v>0</v>
      </c>
      <c r="H22" s="65">
        <v>0</v>
      </c>
      <c r="I22" s="66">
        <v>0</v>
      </c>
      <c r="J22" s="63">
        <v>0</v>
      </c>
      <c r="K22" s="63">
        <v>0</v>
      </c>
      <c r="L22" s="67">
        <v>0</v>
      </c>
    </row>
    <row r="23" spans="1:14" ht="14.25" x14ac:dyDescent="0.2">
      <c r="A23" s="61" t="s">
        <v>21</v>
      </c>
      <c r="B23" s="44">
        <v>0</v>
      </c>
      <c r="C23" s="44">
        <v>0</v>
      </c>
      <c r="D23" s="44">
        <v>0</v>
      </c>
      <c r="E23" s="44">
        <v>0</v>
      </c>
      <c r="F23" s="45">
        <v>0</v>
      </c>
      <c r="G23" s="48">
        <v>0</v>
      </c>
      <c r="H23" s="49">
        <v>0</v>
      </c>
      <c r="I23" s="46">
        <v>0</v>
      </c>
      <c r="J23" s="45">
        <v>0</v>
      </c>
      <c r="K23" s="45">
        <v>0</v>
      </c>
      <c r="L23" s="68">
        <v>0</v>
      </c>
    </row>
    <row r="24" spans="1:14" ht="15" thickBot="1" x14ac:dyDescent="0.25">
      <c r="A24" s="69" t="s">
        <v>22</v>
      </c>
      <c r="B24" s="70">
        <v>0</v>
      </c>
      <c r="C24" s="70">
        <v>0</v>
      </c>
      <c r="D24" s="70">
        <v>0</v>
      </c>
      <c r="E24" s="70">
        <v>0</v>
      </c>
      <c r="F24" s="71">
        <v>0</v>
      </c>
      <c r="G24" s="72">
        <v>0</v>
      </c>
      <c r="H24" s="73">
        <v>0</v>
      </c>
      <c r="I24" s="74">
        <v>0</v>
      </c>
      <c r="J24" s="71">
        <v>0</v>
      </c>
      <c r="K24" s="71">
        <v>0</v>
      </c>
      <c r="L24" s="75">
        <v>0</v>
      </c>
    </row>
    <row r="25" spans="1:14" ht="15" thickBot="1" x14ac:dyDescent="0.25">
      <c r="A25" s="76"/>
      <c r="B25" s="77"/>
      <c r="C25" s="77"/>
      <c r="D25" s="77"/>
      <c r="E25" s="77"/>
      <c r="F25" s="78"/>
      <c r="G25" s="79"/>
      <c r="H25" s="80"/>
      <c r="I25" s="81"/>
      <c r="J25" s="78"/>
      <c r="K25" s="78"/>
      <c r="L25" s="82"/>
    </row>
    <row r="27" spans="1:14" ht="14.25" x14ac:dyDescent="0.2">
      <c r="A27" s="87" t="s">
        <v>30</v>
      </c>
      <c r="B27" s="87"/>
      <c r="C27" s="87"/>
      <c r="D27" s="87"/>
      <c r="E27" s="87"/>
      <c r="F27" s="87"/>
      <c r="G27" s="87"/>
      <c r="H27" s="87"/>
    </row>
    <row r="28" spans="1:14" ht="14.25" x14ac:dyDescent="0.2">
      <c r="A28" s="87" t="s">
        <v>28</v>
      </c>
      <c r="B28" s="87"/>
      <c r="C28" s="87"/>
      <c r="D28" s="87"/>
      <c r="E28" s="87"/>
      <c r="F28" s="87"/>
      <c r="G28" s="87"/>
      <c r="H28" s="87"/>
    </row>
    <row r="30" spans="1:14" ht="15" x14ac:dyDescent="0.25">
      <c r="A30" s="88" t="s">
        <v>32</v>
      </c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</row>
    <row r="31" spans="1:14" ht="15" x14ac:dyDescent="0.25">
      <c r="A31" s="88" t="s">
        <v>33</v>
      </c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</row>
    <row r="32" spans="1:14" ht="14.25" x14ac:dyDescent="0.2">
      <c r="A32" s="86" t="s">
        <v>29</v>
      </c>
      <c r="B32" s="86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3"/>
      <c r="N32" s="83"/>
    </row>
  </sheetData>
  <mergeCells count="5">
    <mergeCell ref="A32:L32"/>
    <mergeCell ref="A27:H27"/>
    <mergeCell ref="A28:H28"/>
    <mergeCell ref="A30:L30"/>
    <mergeCell ref="A31:L31"/>
  </mergeCells>
  <phoneticPr fontId="5" type="noConversion"/>
  <hyperlinks>
    <hyperlink ref="A32" r:id="rId1" display="http://www.praha-kunratice.cz/"/>
  </hyperlinks>
  <pageMargins left="0.51181102362204722" right="0.51181102362204722" top="0.39370078740157483" bottom="0.39370078740157483" header="0.31496062992125984" footer="0.31496062992125984"/>
  <pageSetup paperSize="9" scale="75" orientation="landscape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EFFE5F41293D4DB0F7EB437EDFF187" ma:contentTypeVersion="2" ma:contentTypeDescription="Create a new document." ma:contentTypeScope="" ma:versionID="a1d8ec89487b90c755e0a8d0815e7471">
  <xsd:schema xmlns:xsd="http://www.w3.org/2001/XMLSchema" xmlns:xs="http://www.w3.org/2001/XMLSchema" xmlns:p="http://schemas.microsoft.com/office/2006/metadata/properties" xmlns:ns2="aa2fea8f-83e8-4c9c-86a5-2864722706f2" targetNamespace="http://schemas.microsoft.com/office/2006/metadata/properties" ma:root="true" ma:fieldsID="278a325f0c9e120ddfd8f85b5d4cb358" ns2:_="">
    <xsd:import namespace="aa2fea8f-83e8-4c9c-86a5-2864722706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2fea8f-83e8-4c9c-86a5-2864722706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F2CD121-D8D9-4C7E-B0C8-60A95969141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007EE71-5EC0-4B04-B918-782C393BD3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2fea8f-83e8-4c9c-86a5-2864722706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Výhled MČ Kunratice</vt:lpstr>
    </vt:vector>
  </TitlesOfParts>
  <Manager/>
  <Company>MMB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MMB</dc:creator>
  <cp:keywords/>
  <dc:description/>
  <cp:lastModifiedBy>Vomáčková Blanka</cp:lastModifiedBy>
  <cp:revision/>
  <cp:lastPrinted>2021-11-30T17:48:01Z</cp:lastPrinted>
  <dcterms:created xsi:type="dcterms:W3CDTF">2001-09-10T07:50:34Z</dcterms:created>
  <dcterms:modified xsi:type="dcterms:W3CDTF">2022-01-19T17:11:58Z</dcterms:modified>
  <cp:category/>
  <cp:contentStatus/>
</cp:coreProperties>
</file>