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ROZPOČET INFO\2020 MČ Rozpočty\"/>
    </mc:Choice>
  </mc:AlternateContent>
  <bookViews>
    <workbookView xWindow="0" yWindow="0" windowWidth="25395" windowHeight="11985"/>
  </bookViews>
  <sheets>
    <sheet name="Středněd. výhled rozpočtu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5" i="1" l="1"/>
  <c r="M15" i="1"/>
  <c r="L15" i="1"/>
  <c r="K15" i="1"/>
  <c r="J15" i="1"/>
  <c r="J16" i="1"/>
  <c r="N11" i="1"/>
  <c r="M11" i="1"/>
  <c r="L11" i="1"/>
  <c r="K11" i="1"/>
  <c r="J11" i="1"/>
  <c r="N8" i="1"/>
  <c r="M8" i="1"/>
  <c r="M10" i="1" l="1"/>
  <c r="M13" i="1" s="1"/>
  <c r="N10" i="1"/>
  <c r="H10" i="1"/>
  <c r="M16" i="1" l="1"/>
  <c r="I10" i="1"/>
  <c r="E10" i="1"/>
  <c r="M17" i="1" l="1"/>
  <c r="J10" i="1"/>
  <c r="I17" i="1"/>
  <c r="H17" i="1"/>
  <c r="G17" i="1"/>
  <c r="F17" i="1"/>
  <c r="E17" i="1"/>
  <c r="D17" i="1"/>
  <c r="C17" i="1"/>
  <c r="B17" i="1"/>
  <c r="L8" i="1"/>
  <c r="K8" i="1"/>
  <c r="J8" i="1"/>
  <c r="I8" i="1"/>
  <c r="I13" i="1" s="1"/>
  <c r="I19" i="1" s="1"/>
  <c r="H8" i="1"/>
  <c r="H13" i="1" s="1"/>
  <c r="G8" i="1"/>
  <c r="G13" i="1" s="1"/>
  <c r="F8" i="1"/>
  <c r="F13" i="1" s="1"/>
  <c r="E8" i="1"/>
  <c r="E13" i="1" s="1"/>
  <c r="D8" i="1"/>
  <c r="D13" i="1" s="1"/>
  <c r="D19" i="1" s="1"/>
  <c r="C8" i="1"/>
  <c r="C13" i="1" s="1"/>
  <c r="C19" i="1" s="1"/>
  <c r="B8" i="1"/>
  <c r="B13" i="1" s="1"/>
  <c r="B19" i="1" s="1"/>
  <c r="H19" i="1" l="1"/>
  <c r="J13" i="1"/>
  <c r="K10" i="1"/>
  <c r="K13" i="1" s="1"/>
  <c r="G19" i="1"/>
  <c r="F19" i="1"/>
  <c r="E19" i="1"/>
  <c r="K16" i="1" l="1"/>
  <c r="K17" i="1" s="1"/>
  <c r="K19" i="1" s="1"/>
  <c r="J17" i="1"/>
  <c r="J19" i="1" s="1"/>
  <c r="L10" i="1"/>
  <c r="L13" i="1" s="1"/>
  <c r="N13" i="1"/>
  <c r="N16" i="1" l="1"/>
  <c r="N17" i="1" s="1"/>
  <c r="N19" i="1" s="1"/>
  <c r="L16" i="1"/>
  <c r="L17" i="1" s="1"/>
  <c r="L19" i="1" s="1"/>
</calcChain>
</file>

<file path=xl/sharedStrings.xml><?xml version="1.0" encoding="utf-8"?>
<sst xmlns="http://schemas.openxmlformats.org/spreadsheetml/2006/main" count="37" uniqueCount="37">
  <si>
    <t>v  tis. Kč</t>
  </si>
  <si>
    <t>Název položky</t>
  </si>
  <si>
    <t>Skut. 2013/*</t>
  </si>
  <si>
    <t>Skut. 2014/*</t>
  </si>
  <si>
    <t>Skut. 2015/*</t>
  </si>
  <si>
    <t>Skut. 2016/*</t>
  </si>
  <si>
    <t>RV 2020</t>
  </si>
  <si>
    <t>RV 2021</t>
  </si>
  <si>
    <t>RV 2022</t>
  </si>
  <si>
    <t>RV 2023</t>
  </si>
  <si>
    <t>Daňové příjmy - třída 1</t>
  </si>
  <si>
    <t>Nedaňové příjmy - třída 2</t>
  </si>
  <si>
    <t>Kapitálové příjmy  - třída 3</t>
  </si>
  <si>
    <t xml:space="preserve">Vlastní příjmy  </t>
  </si>
  <si>
    <t>Přijaté  transfery (po konsolidaci) -třída 4</t>
  </si>
  <si>
    <t>v tom ve SR: a) FVz z rozpočtu vlastního HMP (ZJ 921)</t>
  </si>
  <si>
    <t xml:space="preserve">                       b) příspěvek na výkon státní správy (ZJ 900)</t>
  </si>
  <si>
    <t xml:space="preserve">Příjmy celkem </t>
  </si>
  <si>
    <t xml:space="preserve">Provozní výdaje (po konsolidaci) - třída 5 </t>
  </si>
  <si>
    <t>Kapitálové výdaje - třída 6</t>
  </si>
  <si>
    <t xml:space="preserve">Výdaje celkem </t>
  </si>
  <si>
    <t>Výsledek hospodaření ( - schodek, + přebytek)</t>
  </si>
  <si>
    <t>Úhrada dlouhodobých fin. závazků - pol. 8xxx</t>
  </si>
  <si>
    <t>Úhrada dlouhodobých fin. závazků - pol. 5347</t>
  </si>
  <si>
    <t>Tvorba rezervy na dluhovou službu /**</t>
  </si>
  <si>
    <t>Ing. Lenka Alinčová, starostka MČ Praha Kunratice</t>
  </si>
  <si>
    <t>RV 2024</t>
  </si>
  <si>
    <t>Oček. skut. 2019</t>
  </si>
  <si>
    <t>Skut. 2017</t>
  </si>
  <si>
    <t>Pozn. Střednědobý výhled rozpočtu od r. 2021 do r. 2025 zahrnuje ve tř. 5 a 6 pouze výdaje realizované ze zdrojů tř. 1 až 4</t>
  </si>
  <si>
    <t>Skut. 2018</t>
  </si>
  <si>
    <t>RV 2025</t>
  </si>
  <si>
    <t>Střednědobý výhled rozpočtu (§ 3 odst. 1 zákona č. 250/2000 Sb.) MČ Praha - Kunratice do r.2025</t>
  </si>
  <si>
    <t xml:space="preserve">          MČ nemá uzavřenou žádnou úvěrovou smlouvu ani do budoucna o úvěru neuvažuje.</t>
  </si>
  <si>
    <t>Střednědobý výhled rozpočtu byl schválen usnesením Zastupitelstva MČ Praha Kunratice č. 10.10 dne 17.12.2019</t>
  </si>
  <si>
    <t>Návrh byl zveřejněn na elektronické úřední desce www. praha-kunratice.cz dne 29. listopadu 2019</t>
  </si>
  <si>
    <t>Návrh byl vyvěšen na úřední desku dne  29. listopadu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</si>
</sst>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%"/>
  </numFmts>
  <fonts count="18" x14ac:knownFonts="1">
    <font>
      <sz val="11"/>
      <color theme="1"/>
      <name val="Calibri"/>
      <family val="2"/>
      <charset val="238"/>
      <scheme val="minor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b/>
      <sz val="9"/>
      <name val="Arial CE"/>
      <family val="2"/>
      <charset val="238"/>
    </font>
    <font>
      <b/>
      <sz val="10"/>
      <name val="Arial CE"/>
      <family val="2"/>
      <charset val="238"/>
    </font>
    <font>
      <sz val="9"/>
      <name val="Arial CE"/>
      <family val="2"/>
      <charset val="238"/>
    </font>
    <font>
      <sz val="10"/>
      <name val="Arial CE"/>
      <family val="2"/>
      <charset val="238"/>
    </font>
    <font>
      <i/>
      <sz val="9"/>
      <name val="Arial CE"/>
      <charset val="238"/>
    </font>
    <font>
      <i/>
      <sz val="10"/>
      <name val="Arial CE"/>
      <charset val="238"/>
    </font>
    <font>
      <b/>
      <sz val="11"/>
      <name val="Arial CE"/>
      <charset val="238"/>
    </font>
    <font>
      <u/>
      <sz val="12"/>
      <name val="Arial CE"/>
      <charset val="238"/>
    </font>
    <font>
      <u/>
      <sz val="10"/>
      <name val="Arial CE"/>
      <charset val="238"/>
    </font>
    <font>
      <u/>
      <sz val="11"/>
      <color theme="10"/>
      <name val="Calibri"/>
      <family val="2"/>
      <charset val="238"/>
      <scheme val="minor"/>
    </font>
    <font>
      <sz val="12"/>
      <name val="Arial CE"/>
      <charset val="238"/>
    </font>
    <font>
      <sz val="11"/>
      <color rgb="FFFF0000"/>
      <name val="Calibri"/>
      <family val="2"/>
      <charset val="238"/>
      <scheme val="minor"/>
    </font>
    <font>
      <b/>
      <sz val="10"/>
      <color rgb="FFFF0000"/>
      <name val="Arial CE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10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1" xfId="0" applyFont="1" applyBorder="1"/>
    <xf numFmtId="0" fontId="4" fillId="2" borderId="2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3" fontId="6" fillId="2" borderId="9" xfId="0" applyNumberFormat="1" applyFont="1" applyFill="1" applyBorder="1"/>
    <xf numFmtId="3" fontId="0" fillId="0" borderId="9" xfId="0" applyNumberFormat="1" applyFill="1" applyBorder="1"/>
    <xf numFmtId="3" fontId="4" fillId="2" borderId="13" xfId="0" applyNumberFormat="1" applyFont="1" applyFill="1" applyBorder="1"/>
    <xf numFmtId="3" fontId="4" fillId="0" borderId="13" xfId="0" applyNumberFormat="1" applyFont="1" applyBorder="1"/>
    <xf numFmtId="3" fontId="4" fillId="2" borderId="5" xfId="0" applyNumberFormat="1" applyFont="1" applyFill="1" applyBorder="1"/>
    <xf numFmtId="3" fontId="4" fillId="0" borderId="5" xfId="0" applyNumberFormat="1" applyFont="1" applyBorder="1"/>
    <xf numFmtId="3" fontId="6" fillId="2" borderId="5" xfId="0" applyNumberFormat="1" applyFont="1" applyFill="1" applyBorder="1"/>
    <xf numFmtId="3" fontId="0" fillId="0" borderId="5" xfId="0" applyNumberFormat="1" applyFill="1" applyBorder="1"/>
    <xf numFmtId="3" fontId="6" fillId="2" borderId="16" xfId="0" applyNumberFormat="1" applyFont="1" applyFill="1" applyBorder="1"/>
    <xf numFmtId="3" fontId="0" fillId="0" borderId="16" xfId="0" applyNumberFormat="1" applyFill="1" applyBorder="1"/>
    <xf numFmtId="3" fontId="4" fillId="2" borderId="2" xfId="0" applyNumberFormat="1" applyFont="1" applyFill="1" applyBorder="1"/>
    <xf numFmtId="3" fontId="4" fillId="0" borderId="2" xfId="0" applyNumberFormat="1" applyFont="1" applyFill="1" applyBorder="1"/>
    <xf numFmtId="3" fontId="4" fillId="0" borderId="5" xfId="0" applyNumberFormat="1" applyFont="1" applyFill="1" applyBorder="1"/>
    <xf numFmtId="3" fontId="4" fillId="0" borderId="6" xfId="0" applyNumberFormat="1" applyFont="1" applyFill="1" applyBorder="1"/>
    <xf numFmtId="3" fontId="4" fillId="0" borderId="0" xfId="0" applyNumberFormat="1" applyFont="1" applyFill="1" applyBorder="1"/>
    <xf numFmtId="3" fontId="4" fillId="0" borderId="7" xfId="0" applyNumberFormat="1" applyFont="1" applyFill="1" applyBorder="1"/>
    <xf numFmtId="3" fontId="4" fillId="2" borderId="16" xfId="0" applyNumberFormat="1" applyFont="1" applyFill="1" applyBorder="1"/>
    <xf numFmtId="3" fontId="4" fillId="0" borderId="16" xfId="0" applyNumberFormat="1" applyFont="1" applyBorder="1"/>
    <xf numFmtId="3" fontId="4" fillId="0" borderId="18" xfId="0" applyNumberFormat="1" applyFont="1" applyBorder="1"/>
    <xf numFmtId="3" fontId="4" fillId="0" borderId="19" xfId="0" applyNumberFormat="1" applyFont="1" applyBorder="1"/>
    <xf numFmtId="3" fontId="4" fillId="0" borderId="17" xfId="0" applyNumberFormat="1" applyFont="1" applyBorder="1"/>
    <xf numFmtId="3" fontId="8" fillId="2" borderId="16" xfId="0" applyNumberFormat="1" applyFont="1" applyFill="1" applyBorder="1"/>
    <xf numFmtId="3" fontId="8" fillId="0" borderId="16" xfId="0" applyNumberFormat="1" applyFont="1" applyFill="1" applyBorder="1"/>
    <xf numFmtId="3" fontId="8" fillId="0" borderId="18" xfId="0" applyNumberFormat="1" applyFont="1" applyFill="1" applyBorder="1"/>
    <xf numFmtId="3" fontId="8" fillId="0" borderId="19" xfId="0" applyNumberFormat="1" applyFont="1" applyFill="1" applyBorder="1"/>
    <xf numFmtId="3" fontId="8" fillId="0" borderId="17" xfId="0" applyNumberFormat="1" applyFont="1" applyFill="1" applyBorder="1"/>
    <xf numFmtId="3" fontId="6" fillId="0" borderId="16" xfId="0" applyNumberFormat="1" applyFont="1" applyBorder="1"/>
    <xf numFmtId="3" fontId="6" fillId="0" borderId="18" xfId="0" applyNumberFormat="1" applyFont="1" applyBorder="1"/>
    <xf numFmtId="3" fontId="6" fillId="0" borderId="19" xfId="0" applyNumberFormat="1" applyFont="1" applyBorder="1"/>
    <xf numFmtId="3" fontId="6" fillId="0" borderId="17" xfId="0" applyNumberFormat="1" applyFont="1" applyBorder="1"/>
    <xf numFmtId="0" fontId="7" fillId="0" borderId="12" xfId="0" applyFont="1" applyBorder="1" applyAlignment="1">
      <alignment wrapText="1"/>
    </xf>
    <xf numFmtId="3" fontId="6" fillId="2" borderId="21" xfId="0" applyNumberFormat="1" applyFont="1" applyFill="1" applyBorder="1"/>
    <xf numFmtId="3" fontId="6" fillId="0" borderId="21" xfId="0" applyNumberFormat="1" applyFont="1" applyBorder="1"/>
    <xf numFmtId="3" fontId="6" fillId="0" borderId="22" xfId="0" applyNumberFormat="1" applyFont="1" applyBorder="1"/>
    <xf numFmtId="3" fontId="6" fillId="0" borderId="23" xfId="0" applyNumberFormat="1" applyFont="1" applyBorder="1"/>
    <xf numFmtId="3" fontId="6" fillId="0" borderId="24" xfId="0" applyNumberFormat="1" applyFont="1" applyBorder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3" fillId="0" borderId="4" xfId="0" applyFont="1" applyBorder="1" applyAlignment="1">
      <alignment wrapText="1"/>
    </xf>
    <xf numFmtId="0" fontId="5" fillId="0" borderId="8" xfId="0" applyFont="1" applyBorder="1" applyAlignment="1">
      <alignment wrapText="1"/>
    </xf>
    <xf numFmtId="0" fontId="5" fillId="0" borderId="11" xfId="0" applyFont="1" applyBorder="1" applyAlignment="1">
      <alignment wrapText="1"/>
    </xf>
    <xf numFmtId="0" fontId="3" fillId="0" borderId="12" xfId="0" applyFont="1" applyBorder="1" applyAlignment="1">
      <alignment wrapText="1"/>
    </xf>
    <xf numFmtId="0" fontId="7" fillId="0" borderId="11" xfId="0" applyFont="1" applyBorder="1" applyAlignment="1">
      <alignment wrapText="1"/>
    </xf>
    <xf numFmtId="0" fontId="7" fillId="0" borderId="4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8" xfId="0" applyFont="1" applyBorder="1" applyAlignment="1">
      <alignment wrapText="1"/>
    </xf>
    <xf numFmtId="0" fontId="7" fillId="0" borderId="8" xfId="0" applyFont="1" applyBorder="1" applyAlignment="1">
      <alignment wrapText="1"/>
    </xf>
    <xf numFmtId="0" fontId="13" fillId="0" borderId="0" xfId="0" applyFont="1"/>
    <xf numFmtId="0" fontId="4" fillId="0" borderId="20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3" fontId="4" fillId="0" borderId="30" xfId="0" applyNumberFormat="1" applyFont="1" applyFill="1" applyBorder="1"/>
    <xf numFmtId="3" fontId="4" fillId="0" borderId="27" xfId="0" applyNumberFormat="1" applyFont="1" applyBorder="1"/>
    <xf numFmtId="3" fontId="8" fillId="0" borderId="27" xfId="0" applyNumberFormat="1" applyFont="1" applyFill="1" applyBorder="1"/>
    <xf numFmtId="3" fontId="6" fillId="0" borderId="27" xfId="0" applyNumberFormat="1" applyFont="1" applyBorder="1"/>
    <xf numFmtId="3" fontId="6" fillId="0" borderId="31" xfId="0" applyNumberFormat="1" applyFont="1" applyBorder="1"/>
    <xf numFmtId="0" fontId="4" fillId="0" borderId="25" xfId="0" applyFont="1" applyBorder="1" applyAlignment="1">
      <alignment horizontal="center"/>
    </xf>
    <xf numFmtId="3" fontId="15" fillId="0" borderId="6" xfId="0" applyNumberFormat="1" applyFont="1" applyBorder="1"/>
    <xf numFmtId="3" fontId="15" fillId="0" borderId="28" xfId="0" applyNumberFormat="1" applyFont="1" applyBorder="1"/>
    <xf numFmtId="3" fontId="15" fillId="0" borderId="34" xfId="0" applyNumberFormat="1" applyFont="1" applyBorder="1"/>
    <xf numFmtId="3" fontId="15" fillId="0" borderId="29" xfId="0" applyNumberFormat="1" applyFont="1" applyBorder="1"/>
    <xf numFmtId="3" fontId="14" fillId="0" borderId="6" xfId="0" applyNumberFormat="1" applyFont="1" applyFill="1" applyBorder="1"/>
    <xf numFmtId="3" fontId="14" fillId="0" borderId="0" xfId="0" applyNumberFormat="1" applyFont="1" applyFill="1" applyBorder="1"/>
    <xf numFmtId="3" fontId="14" fillId="0" borderId="7" xfId="0" applyNumberFormat="1" applyFont="1" applyFill="1" applyBorder="1"/>
    <xf numFmtId="3" fontId="14" fillId="0" borderId="5" xfId="0" applyNumberFormat="1" applyFont="1" applyFill="1" applyBorder="1"/>
    <xf numFmtId="3" fontId="14" fillId="0" borderId="30" xfId="0" applyNumberFormat="1" applyFont="1" applyFill="1" applyBorder="1"/>
    <xf numFmtId="3" fontId="16" fillId="0" borderId="15" xfId="0" applyNumberFormat="1" applyFont="1" applyFill="1" applyBorder="1"/>
    <xf numFmtId="3" fontId="16" fillId="0" borderId="9" xfId="0" applyNumberFormat="1" applyFont="1" applyFill="1" applyBorder="1"/>
    <xf numFmtId="3" fontId="16" fillId="0" borderId="10" xfId="0" applyNumberFormat="1" applyFont="1" applyFill="1" applyBorder="1"/>
    <xf numFmtId="3" fontId="16" fillId="0" borderId="26" xfId="0" applyNumberFormat="1" applyFont="1" applyFill="1" applyBorder="1"/>
    <xf numFmtId="3" fontId="16" fillId="0" borderId="32" xfId="0" applyNumberFormat="1" applyFont="1" applyFill="1" applyBorder="1"/>
    <xf numFmtId="3" fontId="4" fillId="0" borderId="33" xfId="0" applyNumberFormat="1" applyFont="1" applyBorder="1"/>
    <xf numFmtId="3" fontId="4" fillId="0" borderId="14" xfId="0" applyNumberFormat="1" applyFont="1" applyBorder="1"/>
    <xf numFmtId="3" fontId="16" fillId="0" borderId="17" xfId="0" applyNumberFormat="1" applyFont="1" applyFill="1" applyBorder="1"/>
    <xf numFmtId="3" fontId="16" fillId="0" borderId="27" xfId="0" applyNumberFormat="1" applyFont="1" applyFill="1" applyBorder="1"/>
    <xf numFmtId="3" fontId="16" fillId="0" borderId="16" xfId="0" applyNumberFormat="1" applyFont="1" applyFill="1" applyBorder="1"/>
    <xf numFmtId="3" fontId="16" fillId="0" borderId="18" xfId="0" applyNumberFormat="1" applyFont="1" applyFill="1" applyBorder="1"/>
    <xf numFmtId="3" fontId="16" fillId="0" borderId="19" xfId="0" applyNumberFormat="1" applyFont="1" applyFill="1" applyBorder="1"/>
    <xf numFmtId="3" fontId="4" fillId="0" borderId="0" xfId="0" applyNumberFormat="1" applyFont="1" applyBorder="1"/>
    <xf numFmtId="3" fontId="4" fillId="0" borderId="7" xfId="0" applyNumberFormat="1" applyFont="1" applyBorder="1"/>
    <xf numFmtId="3" fontId="4" fillId="0" borderId="30" xfId="0" applyNumberFormat="1" applyFont="1" applyBorder="1"/>
    <xf numFmtId="3" fontId="4" fillId="0" borderId="3" xfId="0" applyNumberFormat="1" applyFont="1" applyFill="1" applyBorder="1"/>
    <xf numFmtId="3" fontId="4" fillId="0" borderId="20" xfId="0" applyNumberFormat="1" applyFont="1" applyFill="1" applyBorder="1"/>
    <xf numFmtId="3" fontId="16" fillId="0" borderId="0" xfId="0" applyNumberFormat="1" applyFont="1" applyFill="1" applyBorder="1"/>
    <xf numFmtId="0" fontId="4" fillId="0" borderId="3" xfId="0" applyFont="1" applyBorder="1" applyAlignment="1">
      <alignment horizontal="center"/>
    </xf>
    <xf numFmtId="0" fontId="17" fillId="0" borderId="0" xfId="0" applyFont="1"/>
    <xf numFmtId="0" fontId="5" fillId="0" borderId="35" xfId="0" applyFont="1" applyBorder="1" applyAlignment="1">
      <alignment wrapText="1"/>
    </xf>
    <xf numFmtId="0" fontId="6" fillId="0" borderId="35" xfId="0" applyFont="1" applyFill="1" applyBorder="1"/>
    <xf numFmtId="0" fontId="0" fillId="0" borderId="35" xfId="0" applyBorder="1"/>
    <xf numFmtId="164" fontId="0" fillId="0" borderId="0" xfId="0" applyNumberFormat="1"/>
    <xf numFmtId="0" fontId="12" fillId="0" borderId="0" xfId="1" applyAlignment="1">
      <alignment horizontal="center"/>
    </xf>
    <xf numFmtId="0" fontId="0" fillId="0" borderId="0" xfId="0" applyAlignment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raha-kunratice.c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tabSelected="1" workbookViewId="0">
      <selection activeCell="A29" sqref="A29:G29"/>
    </sheetView>
  </sheetViews>
  <sheetFormatPr defaultRowHeight="15" x14ac:dyDescent="0.25"/>
  <cols>
    <col min="1" max="1" width="36.28515625" customWidth="1"/>
    <col min="2" max="5" width="9.28515625" customWidth="1"/>
    <col min="6" max="14" width="9.7109375" customWidth="1"/>
    <col min="258" max="258" width="45.42578125" customWidth="1"/>
    <col min="259" max="262" width="12.85546875" customWidth="1"/>
    <col min="263" max="265" width="10.7109375" customWidth="1"/>
    <col min="266" max="266" width="10.85546875" customWidth="1"/>
    <col min="267" max="267" width="10.7109375" customWidth="1"/>
    <col min="268" max="268" width="10" customWidth="1"/>
    <col min="269" max="269" width="11.28515625" customWidth="1"/>
    <col min="514" max="514" width="45.42578125" customWidth="1"/>
    <col min="515" max="518" width="12.85546875" customWidth="1"/>
    <col min="519" max="521" width="10.7109375" customWidth="1"/>
    <col min="522" max="522" width="10.85546875" customWidth="1"/>
    <col min="523" max="523" width="10.7109375" customWidth="1"/>
    <col min="524" max="524" width="10" customWidth="1"/>
    <col min="525" max="525" width="11.28515625" customWidth="1"/>
    <col min="770" max="770" width="45.42578125" customWidth="1"/>
    <col min="771" max="774" width="12.85546875" customWidth="1"/>
    <col min="775" max="777" width="10.7109375" customWidth="1"/>
    <col min="778" max="778" width="10.85546875" customWidth="1"/>
    <col min="779" max="779" width="10.7109375" customWidth="1"/>
    <col min="780" max="780" width="10" customWidth="1"/>
    <col min="781" max="781" width="11.28515625" customWidth="1"/>
    <col min="1026" max="1026" width="45.42578125" customWidth="1"/>
    <col min="1027" max="1030" width="12.85546875" customWidth="1"/>
    <col min="1031" max="1033" width="10.7109375" customWidth="1"/>
    <col min="1034" max="1034" width="10.85546875" customWidth="1"/>
    <col min="1035" max="1035" width="10.7109375" customWidth="1"/>
    <col min="1036" max="1036" width="10" customWidth="1"/>
    <col min="1037" max="1037" width="11.28515625" customWidth="1"/>
    <col min="1282" max="1282" width="45.42578125" customWidth="1"/>
    <col min="1283" max="1286" width="12.85546875" customWidth="1"/>
    <col min="1287" max="1289" width="10.7109375" customWidth="1"/>
    <col min="1290" max="1290" width="10.85546875" customWidth="1"/>
    <col min="1291" max="1291" width="10.7109375" customWidth="1"/>
    <col min="1292" max="1292" width="10" customWidth="1"/>
    <col min="1293" max="1293" width="11.28515625" customWidth="1"/>
    <col min="1538" max="1538" width="45.42578125" customWidth="1"/>
    <col min="1539" max="1542" width="12.85546875" customWidth="1"/>
    <col min="1543" max="1545" width="10.7109375" customWidth="1"/>
    <col min="1546" max="1546" width="10.85546875" customWidth="1"/>
    <col min="1547" max="1547" width="10.7109375" customWidth="1"/>
    <col min="1548" max="1548" width="10" customWidth="1"/>
    <col min="1549" max="1549" width="11.28515625" customWidth="1"/>
    <col min="1794" max="1794" width="45.42578125" customWidth="1"/>
    <col min="1795" max="1798" width="12.85546875" customWidth="1"/>
    <col min="1799" max="1801" width="10.7109375" customWidth="1"/>
    <col min="1802" max="1802" width="10.85546875" customWidth="1"/>
    <col min="1803" max="1803" width="10.7109375" customWidth="1"/>
    <col min="1804" max="1804" width="10" customWidth="1"/>
    <col min="1805" max="1805" width="11.28515625" customWidth="1"/>
    <col min="2050" max="2050" width="45.42578125" customWidth="1"/>
    <col min="2051" max="2054" width="12.85546875" customWidth="1"/>
    <col min="2055" max="2057" width="10.7109375" customWidth="1"/>
    <col min="2058" max="2058" width="10.85546875" customWidth="1"/>
    <col min="2059" max="2059" width="10.7109375" customWidth="1"/>
    <col min="2060" max="2060" width="10" customWidth="1"/>
    <col min="2061" max="2061" width="11.28515625" customWidth="1"/>
    <col min="2306" max="2306" width="45.42578125" customWidth="1"/>
    <col min="2307" max="2310" width="12.85546875" customWidth="1"/>
    <col min="2311" max="2313" width="10.7109375" customWidth="1"/>
    <col min="2314" max="2314" width="10.85546875" customWidth="1"/>
    <col min="2315" max="2315" width="10.7109375" customWidth="1"/>
    <col min="2316" max="2316" width="10" customWidth="1"/>
    <col min="2317" max="2317" width="11.28515625" customWidth="1"/>
    <col min="2562" max="2562" width="45.42578125" customWidth="1"/>
    <col min="2563" max="2566" width="12.85546875" customWidth="1"/>
    <col min="2567" max="2569" width="10.7109375" customWidth="1"/>
    <col min="2570" max="2570" width="10.85546875" customWidth="1"/>
    <col min="2571" max="2571" width="10.7109375" customWidth="1"/>
    <col min="2572" max="2572" width="10" customWidth="1"/>
    <col min="2573" max="2573" width="11.28515625" customWidth="1"/>
    <col min="2818" max="2818" width="45.42578125" customWidth="1"/>
    <col min="2819" max="2822" width="12.85546875" customWidth="1"/>
    <col min="2823" max="2825" width="10.7109375" customWidth="1"/>
    <col min="2826" max="2826" width="10.85546875" customWidth="1"/>
    <col min="2827" max="2827" width="10.7109375" customWidth="1"/>
    <col min="2828" max="2828" width="10" customWidth="1"/>
    <col min="2829" max="2829" width="11.28515625" customWidth="1"/>
    <col min="3074" max="3074" width="45.42578125" customWidth="1"/>
    <col min="3075" max="3078" width="12.85546875" customWidth="1"/>
    <col min="3079" max="3081" width="10.7109375" customWidth="1"/>
    <col min="3082" max="3082" width="10.85546875" customWidth="1"/>
    <col min="3083" max="3083" width="10.7109375" customWidth="1"/>
    <col min="3084" max="3084" width="10" customWidth="1"/>
    <col min="3085" max="3085" width="11.28515625" customWidth="1"/>
    <col min="3330" max="3330" width="45.42578125" customWidth="1"/>
    <col min="3331" max="3334" width="12.85546875" customWidth="1"/>
    <col min="3335" max="3337" width="10.7109375" customWidth="1"/>
    <col min="3338" max="3338" width="10.85546875" customWidth="1"/>
    <col min="3339" max="3339" width="10.7109375" customWidth="1"/>
    <col min="3340" max="3340" width="10" customWidth="1"/>
    <col min="3341" max="3341" width="11.28515625" customWidth="1"/>
    <col min="3586" max="3586" width="45.42578125" customWidth="1"/>
    <col min="3587" max="3590" width="12.85546875" customWidth="1"/>
    <col min="3591" max="3593" width="10.7109375" customWidth="1"/>
    <col min="3594" max="3594" width="10.85546875" customWidth="1"/>
    <col min="3595" max="3595" width="10.7109375" customWidth="1"/>
    <col min="3596" max="3596" width="10" customWidth="1"/>
    <col min="3597" max="3597" width="11.28515625" customWidth="1"/>
    <col min="3842" max="3842" width="45.42578125" customWidth="1"/>
    <col min="3843" max="3846" width="12.85546875" customWidth="1"/>
    <col min="3847" max="3849" width="10.7109375" customWidth="1"/>
    <col min="3850" max="3850" width="10.85546875" customWidth="1"/>
    <col min="3851" max="3851" width="10.7109375" customWidth="1"/>
    <col min="3852" max="3852" width="10" customWidth="1"/>
    <col min="3853" max="3853" width="11.28515625" customWidth="1"/>
    <col min="4098" max="4098" width="45.42578125" customWidth="1"/>
    <col min="4099" max="4102" width="12.85546875" customWidth="1"/>
    <col min="4103" max="4105" width="10.7109375" customWidth="1"/>
    <col min="4106" max="4106" width="10.85546875" customWidth="1"/>
    <col min="4107" max="4107" width="10.7109375" customWidth="1"/>
    <col min="4108" max="4108" width="10" customWidth="1"/>
    <col min="4109" max="4109" width="11.28515625" customWidth="1"/>
    <col min="4354" max="4354" width="45.42578125" customWidth="1"/>
    <col min="4355" max="4358" width="12.85546875" customWidth="1"/>
    <col min="4359" max="4361" width="10.7109375" customWidth="1"/>
    <col min="4362" max="4362" width="10.85546875" customWidth="1"/>
    <col min="4363" max="4363" width="10.7109375" customWidth="1"/>
    <col min="4364" max="4364" width="10" customWidth="1"/>
    <col min="4365" max="4365" width="11.28515625" customWidth="1"/>
    <col min="4610" max="4610" width="45.42578125" customWidth="1"/>
    <col min="4611" max="4614" width="12.85546875" customWidth="1"/>
    <col min="4615" max="4617" width="10.7109375" customWidth="1"/>
    <col min="4618" max="4618" width="10.85546875" customWidth="1"/>
    <col min="4619" max="4619" width="10.7109375" customWidth="1"/>
    <col min="4620" max="4620" width="10" customWidth="1"/>
    <col min="4621" max="4621" width="11.28515625" customWidth="1"/>
    <col min="4866" max="4866" width="45.42578125" customWidth="1"/>
    <col min="4867" max="4870" width="12.85546875" customWidth="1"/>
    <col min="4871" max="4873" width="10.7109375" customWidth="1"/>
    <col min="4874" max="4874" width="10.85546875" customWidth="1"/>
    <col min="4875" max="4875" width="10.7109375" customWidth="1"/>
    <col min="4876" max="4876" width="10" customWidth="1"/>
    <col min="4877" max="4877" width="11.28515625" customWidth="1"/>
    <col min="5122" max="5122" width="45.42578125" customWidth="1"/>
    <col min="5123" max="5126" width="12.85546875" customWidth="1"/>
    <col min="5127" max="5129" width="10.7109375" customWidth="1"/>
    <col min="5130" max="5130" width="10.85546875" customWidth="1"/>
    <col min="5131" max="5131" width="10.7109375" customWidth="1"/>
    <col min="5132" max="5132" width="10" customWidth="1"/>
    <col min="5133" max="5133" width="11.28515625" customWidth="1"/>
    <col min="5378" max="5378" width="45.42578125" customWidth="1"/>
    <col min="5379" max="5382" width="12.85546875" customWidth="1"/>
    <col min="5383" max="5385" width="10.7109375" customWidth="1"/>
    <col min="5386" max="5386" width="10.85546875" customWidth="1"/>
    <col min="5387" max="5387" width="10.7109375" customWidth="1"/>
    <col min="5388" max="5388" width="10" customWidth="1"/>
    <col min="5389" max="5389" width="11.28515625" customWidth="1"/>
    <col min="5634" max="5634" width="45.42578125" customWidth="1"/>
    <col min="5635" max="5638" width="12.85546875" customWidth="1"/>
    <col min="5639" max="5641" width="10.7109375" customWidth="1"/>
    <col min="5642" max="5642" width="10.85546875" customWidth="1"/>
    <col min="5643" max="5643" width="10.7109375" customWidth="1"/>
    <col min="5644" max="5644" width="10" customWidth="1"/>
    <col min="5645" max="5645" width="11.28515625" customWidth="1"/>
    <col min="5890" max="5890" width="45.42578125" customWidth="1"/>
    <col min="5891" max="5894" width="12.85546875" customWidth="1"/>
    <col min="5895" max="5897" width="10.7109375" customWidth="1"/>
    <col min="5898" max="5898" width="10.85546875" customWidth="1"/>
    <col min="5899" max="5899" width="10.7109375" customWidth="1"/>
    <col min="5900" max="5900" width="10" customWidth="1"/>
    <col min="5901" max="5901" width="11.28515625" customWidth="1"/>
    <col min="6146" max="6146" width="45.42578125" customWidth="1"/>
    <col min="6147" max="6150" width="12.85546875" customWidth="1"/>
    <col min="6151" max="6153" width="10.7109375" customWidth="1"/>
    <col min="6154" max="6154" width="10.85546875" customWidth="1"/>
    <col min="6155" max="6155" width="10.7109375" customWidth="1"/>
    <col min="6156" max="6156" width="10" customWidth="1"/>
    <col min="6157" max="6157" width="11.28515625" customWidth="1"/>
    <col min="6402" max="6402" width="45.42578125" customWidth="1"/>
    <col min="6403" max="6406" width="12.85546875" customWidth="1"/>
    <col min="6407" max="6409" width="10.7109375" customWidth="1"/>
    <col min="6410" max="6410" width="10.85546875" customWidth="1"/>
    <col min="6411" max="6411" width="10.7109375" customWidth="1"/>
    <col min="6412" max="6412" width="10" customWidth="1"/>
    <col min="6413" max="6413" width="11.28515625" customWidth="1"/>
    <col min="6658" max="6658" width="45.42578125" customWidth="1"/>
    <col min="6659" max="6662" width="12.85546875" customWidth="1"/>
    <col min="6663" max="6665" width="10.7109375" customWidth="1"/>
    <col min="6666" max="6666" width="10.85546875" customWidth="1"/>
    <col min="6667" max="6667" width="10.7109375" customWidth="1"/>
    <col min="6668" max="6668" width="10" customWidth="1"/>
    <col min="6669" max="6669" width="11.28515625" customWidth="1"/>
    <col min="6914" max="6914" width="45.42578125" customWidth="1"/>
    <col min="6915" max="6918" width="12.85546875" customWidth="1"/>
    <col min="6919" max="6921" width="10.7109375" customWidth="1"/>
    <col min="6922" max="6922" width="10.85546875" customWidth="1"/>
    <col min="6923" max="6923" width="10.7109375" customWidth="1"/>
    <col min="6924" max="6924" width="10" customWidth="1"/>
    <col min="6925" max="6925" width="11.28515625" customWidth="1"/>
    <col min="7170" max="7170" width="45.42578125" customWidth="1"/>
    <col min="7171" max="7174" width="12.85546875" customWidth="1"/>
    <col min="7175" max="7177" width="10.7109375" customWidth="1"/>
    <col min="7178" max="7178" width="10.85546875" customWidth="1"/>
    <col min="7179" max="7179" width="10.7109375" customWidth="1"/>
    <col min="7180" max="7180" width="10" customWidth="1"/>
    <col min="7181" max="7181" width="11.28515625" customWidth="1"/>
    <col min="7426" max="7426" width="45.42578125" customWidth="1"/>
    <col min="7427" max="7430" width="12.85546875" customWidth="1"/>
    <col min="7431" max="7433" width="10.7109375" customWidth="1"/>
    <col min="7434" max="7434" width="10.85546875" customWidth="1"/>
    <col min="7435" max="7435" width="10.7109375" customWidth="1"/>
    <col min="7436" max="7436" width="10" customWidth="1"/>
    <col min="7437" max="7437" width="11.28515625" customWidth="1"/>
    <col min="7682" max="7682" width="45.42578125" customWidth="1"/>
    <col min="7683" max="7686" width="12.85546875" customWidth="1"/>
    <col min="7687" max="7689" width="10.7109375" customWidth="1"/>
    <col min="7690" max="7690" width="10.85546875" customWidth="1"/>
    <col min="7691" max="7691" width="10.7109375" customWidth="1"/>
    <col min="7692" max="7692" width="10" customWidth="1"/>
    <col min="7693" max="7693" width="11.28515625" customWidth="1"/>
    <col min="7938" max="7938" width="45.42578125" customWidth="1"/>
    <col min="7939" max="7942" width="12.85546875" customWidth="1"/>
    <col min="7943" max="7945" width="10.7109375" customWidth="1"/>
    <col min="7946" max="7946" width="10.85546875" customWidth="1"/>
    <col min="7947" max="7947" width="10.7109375" customWidth="1"/>
    <col min="7948" max="7948" width="10" customWidth="1"/>
    <col min="7949" max="7949" width="11.28515625" customWidth="1"/>
    <col min="8194" max="8194" width="45.42578125" customWidth="1"/>
    <col min="8195" max="8198" width="12.85546875" customWidth="1"/>
    <col min="8199" max="8201" width="10.7109375" customWidth="1"/>
    <col min="8202" max="8202" width="10.85546875" customWidth="1"/>
    <col min="8203" max="8203" width="10.7109375" customWidth="1"/>
    <col min="8204" max="8204" width="10" customWidth="1"/>
    <col min="8205" max="8205" width="11.28515625" customWidth="1"/>
    <col min="8450" max="8450" width="45.42578125" customWidth="1"/>
    <col min="8451" max="8454" width="12.85546875" customWidth="1"/>
    <col min="8455" max="8457" width="10.7109375" customWidth="1"/>
    <col min="8458" max="8458" width="10.85546875" customWidth="1"/>
    <col min="8459" max="8459" width="10.7109375" customWidth="1"/>
    <col min="8460" max="8460" width="10" customWidth="1"/>
    <col min="8461" max="8461" width="11.28515625" customWidth="1"/>
    <col min="8706" max="8706" width="45.42578125" customWidth="1"/>
    <col min="8707" max="8710" width="12.85546875" customWidth="1"/>
    <col min="8711" max="8713" width="10.7109375" customWidth="1"/>
    <col min="8714" max="8714" width="10.85546875" customWidth="1"/>
    <col min="8715" max="8715" width="10.7109375" customWidth="1"/>
    <col min="8716" max="8716" width="10" customWidth="1"/>
    <col min="8717" max="8717" width="11.28515625" customWidth="1"/>
    <col min="8962" max="8962" width="45.42578125" customWidth="1"/>
    <col min="8963" max="8966" width="12.85546875" customWidth="1"/>
    <col min="8967" max="8969" width="10.7109375" customWidth="1"/>
    <col min="8970" max="8970" width="10.85546875" customWidth="1"/>
    <col min="8971" max="8971" width="10.7109375" customWidth="1"/>
    <col min="8972" max="8972" width="10" customWidth="1"/>
    <col min="8973" max="8973" width="11.28515625" customWidth="1"/>
    <col min="9218" max="9218" width="45.42578125" customWidth="1"/>
    <col min="9219" max="9222" width="12.85546875" customWidth="1"/>
    <col min="9223" max="9225" width="10.7109375" customWidth="1"/>
    <col min="9226" max="9226" width="10.85546875" customWidth="1"/>
    <col min="9227" max="9227" width="10.7109375" customWidth="1"/>
    <col min="9228" max="9228" width="10" customWidth="1"/>
    <col min="9229" max="9229" width="11.28515625" customWidth="1"/>
    <col min="9474" max="9474" width="45.42578125" customWidth="1"/>
    <col min="9475" max="9478" width="12.85546875" customWidth="1"/>
    <col min="9479" max="9481" width="10.7109375" customWidth="1"/>
    <col min="9482" max="9482" width="10.85546875" customWidth="1"/>
    <col min="9483" max="9483" width="10.7109375" customWidth="1"/>
    <col min="9484" max="9484" width="10" customWidth="1"/>
    <col min="9485" max="9485" width="11.28515625" customWidth="1"/>
    <col min="9730" max="9730" width="45.42578125" customWidth="1"/>
    <col min="9731" max="9734" width="12.85546875" customWidth="1"/>
    <col min="9735" max="9737" width="10.7109375" customWidth="1"/>
    <col min="9738" max="9738" width="10.85546875" customWidth="1"/>
    <col min="9739" max="9739" width="10.7109375" customWidth="1"/>
    <col min="9740" max="9740" width="10" customWidth="1"/>
    <col min="9741" max="9741" width="11.28515625" customWidth="1"/>
    <col min="9986" max="9986" width="45.42578125" customWidth="1"/>
    <col min="9987" max="9990" width="12.85546875" customWidth="1"/>
    <col min="9991" max="9993" width="10.7109375" customWidth="1"/>
    <col min="9994" max="9994" width="10.85546875" customWidth="1"/>
    <col min="9995" max="9995" width="10.7109375" customWidth="1"/>
    <col min="9996" max="9996" width="10" customWidth="1"/>
    <col min="9997" max="9997" width="11.28515625" customWidth="1"/>
    <col min="10242" max="10242" width="45.42578125" customWidth="1"/>
    <col min="10243" max="10246" width="12.85546875" customWidth="1"/>
    <col min="10247" max="10249" width="10.7109375" customWidth="1"/>
    <col min="10250" max="10250" width="10.85546875" customWidth="1"/>
    <col min="10251" max="10251" width="10.7109375" customWidth="1"/>
    <col min="10252" max="10252" width="10" customWidth="1"/>
    <col min="10253" max="10253" width="11.28515625" customWidth="1"/>
    <col min="10498" max="10498" width="45.42578125" customWidth="1"/>
    <col min="10499" max="10502" width="12.85546875" customWidth="1"/>
    <col min="10503" max="10505" width="10.7109375" customWidth="1"/>
    <col min="10506" max="10506" width="10.85546875" customWidth="1"/>
    <col min="10507" max="10507" width="10.7109375" customWidth="1"/>
    <col min="10508" max="10508" width="10" customWidth="1"/>
    <col min="10509" max="10509" width="11.28515625" customWidth="1"/>
    <col min="10754" max="10754" width="45.42578125" customWidth="1"/>
    <col min="10755" max="10758" width="12.85546875" customWidth="1"/>
    <col min="10759" max="10761" width="10.7109375" customWidth="1"/>
    <col min="10762" max="10762" width="10.85546875" customWidth="1"/>
    <col min="10763" max="10763" width="10.7109375" customWidth="1"/>
    <col min="10764" max="10764" width="10" customWidth="1"/>
    <col min="10765" max="10765" width="11.28515625" customWidth="1"/>
    <col min="11010" max="11010" width="45.42578125" customWidth="1"/>
    <col min="11011" max="11014" width="12.85546875" customWidth="1"/>
    <col min="11015" max="11017" width="10.7109375" customWidth="1"/>
    <col min="11018" max="11018" width="10.85546875" customWidth="1"/>
    <col min="11019" max="11019" width="10.7109375" customWidth="1"/>
    <col min="11020" max="11020" width="10" customWidth="1"/>
    <col min="11021" max="11021" width="11.28515625" customWidth="1"/>
    <col min="11266" max="11266" width="45.42578125" customWidth="1"/>
    <col min="11267" max="11270" width="12.85546875" customWidth="1"/>
    <col min="11271" max="11273" width="10.7109375" customWidth="1"/>
    <col min="11274" max="11274" width="10.85546875" customWidth="1"/>
    <col min="11275" max="11275" width="10.7109375" customWidth="1"/>
    <col min="11276" max="11276" width="10" customWidth="1"/>
    <col min="11277" max="11277" width="11.28515625" customWidth="1"/>
    <col min="11522" max="11522" width="45.42578125" customWidth="1"/>
    <col min="11523" max="11526" width="12.85546875" customWidth="1"/>
    <col min="11527" max="11529" width="10.7109375" customWidth="1"/>
    <col min="11530" max="11530" width="10.85546875" customWidth="1"/>
    <col min="11531" max="11531" width="10.7109375" customWidth="1"/>
    <col min="11532" max="11532" width="10" customWidth="1"/>
    <col min="11533" max="11533" width="11.28515625" customWidth="1"/>
    <col min="11778" max="11778" width="45.42578125" customWidth="1"/>
    <col min="11779" max="11782" width="12.85546875" customWidth="1"/>
    <col min="11783" max="11785" width="10.7109375" customWidth="1"/>
    <col min="11786" max="11786" width="10.85546875" customWidth="1"/>
    <col min="11787" max="11787" width="10.7109375" customWidth="1"/>
    <col min="11788" max="11788" width="10" customWidth="1"/>
    <col min="11789" max="11789" width="11.28515625" customWidth="1"/>
    <col min="12034" max="12034" width="45.42578125" customWidth="1"/>
    <col min="12035" max="12038" width="12.85546875" customWidth="1"/>
    <col min="12039" max="12041" width="10.7109375" customWidth="1"/>
    <col min="12042" max="12042" width="10.85546875" customWidth="1"/>
    <col min="12043" max="12043" width="10.7109375" customWidth="1"/>
    <col min="12044" max="12044" width="10" customWidth="1"/>
    <col min="12045" max="12045" width="11.28515625" customWidth="1"/>
    <col min="12290" max="12290" width="45.42578125" customWidth="1"/>
    <col min="12291" max="12294" width="12.85546875" customWidth="1"/>
    <col min="12295" max="12297" width="10.7109375" customWidth="1"/>
    <col min="12298" max="12298" width="10.85546875" customWidth="1"/>
    <col min="12299" max="12299" width="10.7109375" customWidth="1"/>
    <col min="12300" max="12300" width="10" customWidth="1"/>
    <col min="12301" max="12301" width="11.28515625" customWidth="1"/>
    <col min="12546" max="12546" width="45.42578125" customWidth="1"/>
    <col min="12547" max="12550" width="12.85546875" customWidth="1"/>
    <col min="12551" max="12553" width="10.7109375" customWidth="1"/>
    <col min="12554" max="12554" width="10.85546875" customWidth="1"/>
    <col min="12555" max="12555" width="10.7109375" customWidth="1"/>
    <col min="12556" max="12556" width="10" customWidth="1"/>
    <col min="12557" max="12557" width="11.28515625" customWidth="1"/>
    <col min="12802" max="12802" width="45.42578125" customWidth="1"/>
    <col min="12803" max="12806" width="12.85546875" customWidth="1"/>
    <col min="12807" max="12809" width="10.7109375" customWidth="1"/>
    <col min="12810" max="12810" width="10.85546875" customWidth="1"/>
    <col min="12811" max="12811" width="10.7109375" customWidth="1"/>
    <col min="12812" max="12812" width="10" customWidth="1"/>
    <col min="12813" max="12813" width="11.28515625" customWidth="1"/>
    <col min="13058" max="13058" width="45.42578125" customWidth="1"/>
    <col min="13059" max="13062" width="12.85546875" customWidth="1"/>
    <col min="13063" max="13065" width="10.7109375" customWidth="1"/>
    <col min="13066" max="13066" width="10.85546875" customWidth="1"/>
    <col min="13067" max="13067" width="10.7109375" customWidth="1"/>
    <col min="13068" max="13068" width="10" customWidth="1"/>
    <col min="13069" max="13069" width="11.28515625" customWidth="1"/>
    <col min="13314" max="13314" width="45.42578125" customWidth="1"/>
    <col min="13315" max="13318" width="12.85546875" customWidth="1"/>
    <col min="13319" max="13321" width="10.7109375" customWidth="1"/>
    <col min="13322" max="13322" width="10.85546875" customWidth="1"/>
    <col min="13323" max="13323" width="10.7109375" customWidth="1"/>
    <col min="13324" max="13324" width="10" customWidth="1"/>
    <col min="13325" max="13325" width="11.28515625" customWidth="1"/>
    <col min="13570" max="13570" width="45.42578125" customWidth="1"/>
    <col min="13571" max="13574" width="12.85546875" customWidth="1"/>
    <col min="13575" max="13577" width="10.7109375" customWidth="1"/>
    <col min="13578" max="13578" width="10.85546875" customWidth="1"/>
    <col min="13579" max="13579" width="10.7109375" customWidth="1"/>
    <col min="13580" max="13580" width="10" customWidth="1"/>
    <col min="13581" max="13581" width="11.28515625" customWidth="1"/>
    <col min="13826" max="13826" width="45.42578125" customWidth="1"/>
    <col min="13827" max="13830" width="12.85546875" customWidth="1"/>
    <col min="13831" max="13833" width="10.7109375" customWidth="1"/>
    <col min="13834" max="13834" width="10.85546875" customWidth="1"/>
    <col min="13835" max="13835" width="10.7109375" customWidth="1"/>
    <col min="13836" max="13836" width="10" customWidth="1"/>
    <col min="13837" max="13837" width="11.28515625" customWidth="1"/>
    <col min="14082" max="14082" width="45.42578125" customWidth="1"/>
    <col min="14083" max="14086" width="12.85546875" customWidth="1"/>
    <col min="14087" max="14089" width="10.7109375" customWidth="1"/>
    <col min="14090" max="14090" width="10.85546875" customWidth="1"/>
    <col min="14091" max="14091" width="10.7109375" customWidth="1"/>
    <col min="14092" max="14092" width="10" customWidth="1"/>
    <col min="14093" max="14093" width="11.28515625" customWidth="1"/>
    <col min="14338" max="14338" width="45.42578125" customWidth="1"/>
    <col min="14339" max="14342" width="12.85546875" customWidth="1"/>
    <col min="14343" max="14345" width="10.7109375" customWidth="1"/>
    <col min="14346" max="14346" width="10.85546875" customWidth="1"/>
    <col min="14347" max="14347" width="10.7109375" customWidth="1"/>
    <col min="14348" max="14348" width="10" customWidth="1"/>
    <col min="14349" max="14349" width="11.28515625" customWidth="1"/>
    <col min="14594" max="14594" width="45.42578125" customWidth="1"/>
    <col min="14595" max="14598" width="12.85546875" customWidth="1"/>
    <col min="14599" max="14601" width="10.7109375" customWidth="1"/>
    <col min="14602" max="14602" width="10.85546875" customWidth="1"/>
    <col min="14603" max="14603" width="10.7109375" customWidth="1"/>
    <col min="14604" max="14604" width="10" customWidth="1"/>
    <col min="14605" max="14605" width="11.28515625" customWidth="1"/>
    <col min="14850" max="14850" width="45.42578125" customWidth="1"/>
    <col min="14851" max="14854" width="12.85546875" customWidth="1"/>
    <col min="14855" max="14857" width="10.7109375" customWidth="1"/>
    <col min="14858" max="14858" width="10.85546875" customWidth="1"/>
    <col min="14859" max="14859" width="10.7109375" customWidth="1"/>
    <col min="14860" max="14860" width="10" customWidth="1"/>
    <col min="14861" max="14861" width="11.28515625" customWidth="1"/>
    <col min="15106" max="15106" width="45.42578125" customWidth="1"/>
    <col min="15107" max="15110" width="12.85546875" customWidth="1"/>
    <col min="15111" max="15113" width="10.7109375" customWidth="1"/>
    <col min="15114" max="15114" width="10.85546875" customWidth="1"/>
    <col min="15115" max="15115" width="10.7109375" customWidth="1"/>
    <col min="15116" max="15116" width="10" customWidth="1"/>
    <col min="15117" max="15117" width="11.28515625" customWidth="1"/>
    <col min="15362" max="15362" width="45.42578125" customWidth="1"/>
    <col min="15363" max="15366" width="12.85546875" customWidth="1"/>
    <col min="15367" max="15369" width="10.7109375" customWidth="1"/>
    <col min="15370" max="15370" width="10.85546875" customWidth="1"/>
    <col min="15371" max="15371" width="10.7109375" customWidth="1"/>
    <col min="15372" max="15372" width="10" customWidth="1"/>
    <col min="15373" max="15373" width="11.28515625" customWidth="1"/>
    <col min="15618" max="15618" width="45.42578125" customWidth="1"/>
    <col min="15619" max="15622" width="12.85546875" customWidth="1"/>
    <col min="15623" max="15625" width="10.7109375" customWidth="1"/>
    <col min="15626" max="15626" width="10.85546875" customWidth="1"/>
    <col min="15627" max="15627" width="10.7109375" customWidth="1"/>
    <col min="15628" max="15628" width="10" customWidth="1"/>
    <col min="15629" max="15629" width="11.28515625" customWidth="1"/>
    <col min="15874" max="15874" width="45.42578125" customWidth="1"/>
    <col min="15875" max="15878" width="12.85546875" customWidth="1"/>
    <col min="15879" max="15881" width="10.7109375" customWidth="1"/>
    <col min="15882" max="15882" width="10.85546875" customWidth="1"/>
    <col min="15883" max="15883" width="10.7109375" customWidth="1"/>
    <col min="15884" max="15884" width="10" customWidth="1"/>
    <col min="15885" max="15885" width="11.28515625" customWidth="1"/>
    <col min="16130" max="16130" width="45.42578125" customWidth="1"/>
    <col min="16131" max="16134" width="12.85546875" customWidth="1"/>
    <col min="16135" max="16137" width="10.7109375" customWidth="1"/>
    <col min="16138" max="16138" width="10.85546875" customWidth="1"/>
    <col min="16139" max="16139" width="10.7109375" customWidth="1"/>
    <col min="16140" max="16140" width="10" customWidth="1"/>
    <col min="16141" max="16141" width="11.28515625" customWidth="1"/>
  </cols>
  <sheetData>
    <row r="1" spans="1:16" ht="15.75" x14ac:dyDescent="0.25">
      <c r="A1" s="59"/>
    </row>
    <row r="2" spans="1:16" ht="16.5" thickBot="1" x14ac:dyDescent="0.3">
      <c r="A2" s="1" t="s">
        <v>32</v>
      </c>
      <c r="B2" s="2"/>
      <c r="C2" s="2"/>
      <c r="D2" s="2"/>
      <c r="E2" s="2"/>
      <c r="F2" s="2"/>
      <c r="G2" s="2"/>
      <c r="H2" s="2"/>
      <c r="I2" s="2"/>
      <c r="J2" s="2"/>
      <c r="K2" s="2"/>
      <c r="L2" s="2" t="s">
        <v>0</v>
      </c>
      <c r="M2" s="2"/>
    </row>
    <row r="3" spans="1:16" ht="27" thickBot="1" x14ac:dyDescent="0.3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5" t="s">
        <v>28</v>
      </c>
      <c r="G3" s="5" t="s">
        <v>30</v>
      </c>
      <c r="H3" s="5" t="s">
        <v>27</v>
      </c>
      <c r="I3" s="6" t="s">
        <v>6</v>
      </c>
      <c r="J3" s="6" t="s">
        <v>7</v>
      </c>
      <c r="K3" s="67" t="s">
        <v>8</v>
      </c>
      <c r="L3" s="95" t="s">
        <v>9</v>
      </c>
      <c r="M3" s="60" t="s">
        <v>26</v>
      </c>
      <c r="N3" s="60" t="s">
        <v>31</v>
      </c>
    </row>
    <row r="4" spans="1:16" x14ac:dyDescent="0.25">
      <c r="A4" s="50"/>
      <c r="B4" s="7"/>
      <c r="C4" s="7"/>
      <c r="D4" s="7"/>
      <c r="E4" s="7"/>
      <c r="F4" s="8"/>
      <c r="G4" s="9"/>
      <c r="H4" s="10"/>
      <c r="I4" s="11"/>
      <c r="J4" s="8"/>
      <c r="K4" s="8"/>
      <c r="L4" s="10"/>
      <c r="M4" s="8"/>
      <c r="N4" s="61"/>
    </row>
    <row r="5" spans="1:16" x14ac:dyDescent="0.25">
      <c r="A5" s="51" t="s">
        <v>10</v>
      </c>
      <c r="B5" s="12">
        <v>9798</v>
      </c>
      <c r="C5" s="12">
        <v>8906</v>
      </c>
      <c r="D5" s="12">
        <v>9230</v>
      </c>
      <c r="E5" s="12">
        <v>9641</v>
      </c>
      <c r="F5" s="13">
        <v>10809</v>
      </c>
      <c r="G5" s="78">
        <v>9507</v>
      </c>
      <c r="H5" s="79">
        <v>8285</v>
      </c>
      <c r="I5" s="79">
        <v>16750</v>
      </c>
      <c r="J5" s="79">
        <v>16770</v>
      </c>
      <c r="K5" s="79">
        <v>16790</v>
      </c>
      <c r="L5" s="79">
        <v>16800</v>
      </c>
      <c r="M5" s="79">
        <v>16810</v>
      </c>
      <c r="N5" s="85">
        <v>16815</v>
      </c>
    </row>
    <row r="6" spans="1:16" x14ac:dyDescent="0.25">
      <c r="A6" s="51" t="s">
        <v>11</v>
      </c>
      <c r="B6" s="12">
        <v>619</v>
      </c>
      <c r="C6" s="12">
        <v>273</v>
      </c>
      <c r="D6" s="12">
        <v>2547</v>
      </c>
      <c r="E6" s="12">
        <v>283</v>
      </c>
      <c r="F6" s="13">
        <v>438</v>
      </c>
      <c r="G6" s="78">
        <v>390</v>
      </c>
      <c r="H6" s="78">
        <v>1170</v>
      </c>
      <c r="I6" s="79">
        <v>1201</v>
      </c>
      <c r="J6" s="78">
        <v>700</v>
      </c>
      <c r="K6" s="78">
        <v>650</v>
      </c>
      <c r="L6" s="81">
        <v>650</v>
      </c>
      <c r="M6" s="78">
        <v>700</v>
      </c>
      <c r="N6" s="80">
        <v>700</v>
      </c>
    </row>
    <row r="7" spans="1:16" x14ac:dyDescent="0.25">
      <c r="A7" s="52" t="s">
        <v>12</v>
      </c>
      <c r="B7" s="12"/>
      <c r="C7" s="12">
        <v>180</v>
      </c>
      <c r="D7" s="12"/>
      <c r="E7" s="12"/>
      <c r="F7" s="13">
        <v>0</v>
      </c>
      <c r="G7" s="78">
        <v>0</v>
      </c>
      <c r="H7" s="78">
        <v>0</v>
      </c>
      <c r="I7" s="79">
        <v>0</v>
      </c>
      <c r="J7" s="78">
        <v>0</v>
      </c>
      <c r="K7" s="78">
        <v>0</v>
      </c>
      <c r="L7" s="81">
        <v>0</v>
      </c>
      <c r="M7" s="78">
        <v>0</v>
      </c>
      <c r="N7" s="80">
        <v>0</v>
      </c>
    </row>
    <row r="8" spans="1:16" ht="15.75" thickBot="1" x14ac:dyDescent="0.3">
      <c r="A8" s="53" t="s">
        <v>13</v>
      </c>
      <c r="B8" s="14">
        <f>SUM(B5:B7)</f>
        <v>10417</v>
      </c>
      <c r="C8" s="14">
        <f>SUM(C5:C7)</f>
        <v>9359</v>
      </c>
      <c r="D8" s="14">
        <f>SUM(D5:D7)</f>
        <v>11777</v>
      </c>
      <c r="E8" s="14">
        <f t="shared" ref="E8:N8" si="0">SUM(E5:E7)</f>
        <v>9924</v>
      </c>
      <c r="F8" s="15">
        <f t="shared" si="0"/>
        <v>11247</v>
      </c>
      <c r="G8" s="15">
        <f t="shared" si="0"/>
        <v>9897</v>
      </c>
      <c r="H8" s="15">
        <f t="shared" si="0"/>
        <v>9455</v>
      </c>
      <c r="I8" s="15">
        <f t="shared" si="0"/>
        <v>17951</v>
      </c>
      <c r="J8" s="15">
        <f t="shared" si="0"/>
        <v>17470</v>
      </c>
      <c r="K8" s="15">
        <f t="shared" si="0"/>
        <v>17440</v>
      </c>
      <c r="L8" s="82">
        <f t="shared" si="0"/>
        <v>17450</v>
      </c>
      <c r="M8" s="82">
        <f t="shared" si="0"/>
        <v>17510</v>
      </c>
      <c r="N8" s="83">
        <f t="shared" si="0"/>
        <v>17515</v>
      </c>
    </row>
    <row r="9" spans="1:16" x14ac:dyDescent="0.25">
      <c r="A9" s="50"/>
      <c r="B9" s="16"/>
      <c r="C9" s="16"/>
      <c r="D9" s="16"/>
      <c r="E9" s="16"/>
      <c r="F9" s="17"/>
      <c r="G9" s="68"/>
      <c r="H9" s="69"/>
      <c r="I9" s="69"/>
      <c r="J9" s="69"/>
      <c r="K9" s="69"/>
      <c r="L9" s="70"/>
      <c r="M9" s="69"/>
      <c r="N9" s="71"/>
    </row>
    <row r="10" spans="1:16" x14ac:dyDescent="0.25">
      <c r="A10" s="52" t="s">
        <v>14</v>
      </c>
      <c r="B10" s="12">
        <v>30572</v>
      </c>
      <c r="C10" s="12">
        <v>57985</v>
      </c>
      <c r="D10" s="12">
        <v>40900</v>
      </c>
      <c r="E10" s="12">
        <f>66697+1300</f>
        <v>67997</v>
      </c>
      <c r="F10" s="13">
        <v>84499</v>
      </c>
      <c r="G10" s="77">
        <v>62359</v>
      </c>
      <c r="H10" s="78">
        <f>76424+1300</f>
        <v>77724</v>
      </c>
      <c r="I10" s="78">
        <f t="shared" ref="I10:N10" si="1">SUM(I11:I12)</f>
        <v>46280</v>
      </c>
      <c r="J10" s="78">
        <f t="shared" si="1"/>
        <v>46524.774999999994</v>
      </c>
      <c r="K10" s="78">
        <f t="shared" si="1"/>
        <v>46760.698874999987</v>
      </c>
      <c r="L10" s="79">
        <f t="shared" si="1"/>
        <v>46997.777369374984</v>
      </c>
      <c r="M10" s="79">
        <f t="shared" si="1"/>
        <v>47236.016256221854</v>
      </c>
      <c r="N10" s="80">
        <f t="shared" si="1"/>
        <v>47475.421337502958</v>
      </c>
    </row>
    <row r="11" spans="1:16" ht="24.75" x14ac:dyDescent="0.25">
      <c r="A11" s="54" t="s">
        <v>15</v>
      </c>
      <c r="B11" s="12">
        <v>20066</v>
      </c>
      <c r="C11" s="12">
        <v>22077</v>
      </c>
      <c r="D11" s="12">
        <v>23029</v>
      </c>
      <c r="E11" s="12">
        <v>31084</v>
      </c>
      <c r="F11" s="13">
        <v>34999</v>
      </c>
      <c r="G11" s="77">
        <v>39741</v>
      </c>
      <c r="H11" s="78">
        <v>44832</v>
      </c>
      <c r="I11" s="78">
        <v>45955</v>
      </c>
      <c r="J11" s="78">
        <f>I11*1.005</f>
        <v>46184.774999999994</v>
      </c>
      <c r="K11" s="78">
        <f>J11*1.005</f>
        <v>46415.698874999987</v>
      </c>
      <c r="L11" s="78">
        <f>K11*1.005</f>
        <v>46647.777369374984</v>
      </c>
      <c r="M11" s="78">
        <f>L11*1.005</f>
        <v>46881.016256221854</v>
      </c>
      <c r="N11" s="80">
        <f>M11*1.005</f>
        <v>47115.421337502958</v>
      </c>
      <c r="O11" s="100"/>
      <c r="P11" s="94"/>
    </row>
    <row r="12" spans="1:16" ht="24.75" x14ac:dyDescent="0.25">
      <c r="A12" s="54" t="s">
        <v>16</v>
      </c>
      <c r="B12" s="12">
        <v>208</v>
      </c>
      <c r="C12" s="12">
        <v>218</v>
      </c>
      <c r="D12" s="12">
        <v>218</v>
      </c>
      <c r="E12" s="12">
        <v>231</v>
      </c>
      <c r="F12" s="13">
        <v>249</v>
      </c>
      <c r="G12" s="77">
        <v>266</v>
      </c>
      <c r="H12" s="78">
        <v>298</v>
      </c>
      <c r="I12" s="78">
        <v>325</v>
      </c>
      <c r="J12" s="78">
        <v>340</v>
      </c>
      <c r="K12" s="78">
        <v>345</v>
      </c>
      <c r="L12" s="79">
        <v>350</v>
      </c>
      <c r="M12" s="78">
        <v>355</v>
      </c>
      <c r="N12" s="80">
        <v>360</v>
      </c>
    </row>
    <row r="13" spans="1:16" ht="15.75" thickBot="1" x14ac:dyDescent="0.3">
      <c r="A13" s="53" t="s">
        <v>17</v>
      </c>
      <c r="B13" s="14">
        <f>B8+B10</f>
        <v>40989</v>
      </c>
      <c r="C13" s="14">
        <f>C8+C10</f>
        <v>67344</v>
      </c>
      <c r="D13" s="14">
        <f>D8+D10</f>
        <v>52677</v>
      </c>
      <c r="E13" s="14">
        <f t="shared" ref="E13:M13" si="2">E8+E10</f>
        <v>77921</v>
      </c>
      <c r="F13" s="15">
        <f t="shared" si="2"/>
        <v>95746</v>
      </c>
      <c r="G13" s="15">
        <f t="shared" si="2"/>
        <v>72256</v>
      </c>
      <c r="H13" s="15">
        <f t="shared" si="2"/>
        <v>87179</v>
      </c>
      <c r="I13" s="15">
        <f t="shared" si="2"/>
        <v>64231</v>
      </c>
      <c r="J13" s="15">
        <f t="shared" si="2"/>
        <v>63994.774999999994</v>
      </c>
      <c r="K13" s="15">
        <f t="shared" si="2"/>
        <v>64200.698874999987</v>
      </c>
      <c r="L13" s="82">
        <f t="shared" si="2"/>
        <v>64447.777369374984</v>
      </c>
      <c r="M13" s="82">
        <f t="shared" si="2"/>
        <v>64746.016256221854</v>
      </c>
      <c r="N13" s="83">
        <f t="shared" ref="N13" si="3">N8+N10</f>
        <v>64990.421337502958</v>
      </c>
    </row>
    <row r="14" spans="1:16" x14ac:dyDescent="0.25">
      <c r="A14" s="55"/>
      <c r="B14" s="18"/>
      <c r="C14" s="18"/>
      <c r="D14" s="18"/>
      <c r="E14" s="18"/>
      <c r="F14" s="19"/>
      <c r="G14" s="72"/>
      <c r="H14" s="73"/>
      <c r="I14" s="74"/>
      <c r="J14" s="75"/>
      <c r="K14" s="75"/>
      <c r="L14" s="73"/>
      <c r="M14" s="75"/>
      <c r="N14" s="76"/>
    </row>
    <row r="15" spans="1:16" x14ac:dyDescent="0.25">
      <c r="A15" s="51" t="s">
        <v>18</v>
      </c>
      <c r="B15" s="20">
        <v>36931</v>
      </c>
      <c r="C15" s="20">
        <v>30828</v>
      </c>
      <c r="D15" s="20">
        <v>31334</v>
      </c>
      <c r="E15" s="20">
        <v>31752</v>
      </c>
      <c r="F15" s="21">
        <v>34358</v>
      </c>
      <c r="G15" s="86">
        <v>40974</v>
      </c>
      <c r="H15" s="84">
        <v>34653</v>
      </c>
      <c r="I15" s="84">
        <v>39620</v>
      </c>
      <c r="J15" s="84">
        <f>I15*1.08</f>
        <v>42789.600000000006</v>
      </c>
      <c r="K15" s="84">
        <f>J15*1.08</f>
        <v>46212.768000000011</v>
      </c>
      <c r="L15" s="84">
        <f>K15*1.08</f>
        <v>49909.789440000015</v>
      </c>
      <c r="M15" s="84">
        <f>L15*1.08</f>
        <v>53902.572595200021</v>
      </c>
      <c r="N15" s="85">
        <f>M15*1.08</f>
        <v>58214.778402816024</v>
      </c>
    </row>
    <row r="16" spans="1:16" x14ac:dyDescent="0.25">
      <c r="A16" s="51" t="s">
        <v>19</v>
      </c>
      <c r="B16" s="20">
        <v>2771</v>
      </c>
      <c r="C16" s="20">
        <v>27531</v>
      </c>
      <c r="D16" s="20">
        <v>31949</v>
      </c>
      <c r="E16" s="20">
        <v>11908</v>
      </c>
      <c r="F16" s="21">
        <v>44144</v>
      </c>
      <c r="G16" s="87">
        <v>41408</v>
      </c>
      <c r="H16" s="88">
        <v>28250</v>
      </c>
      <c r="I16" s="84">
        <v>49899</v>
      </c>
      <c r="J16" s="86">
        <f>J13-J15</f>
        <v>21205.174999999988</v>
      </c>
      <c r="K16" s="86">
        <f>K13-K15</f>
        <v>17987.930874999976</v>
      </c>
      <c r="L16" s="86">
        <f>L13-L15</f>
        <v>14537.987929374969</v>
      </c>
      <c r="M16" s="86">
        <f>M13-M15</f>
        <v>10843.443661021833</v>
      </c>
      <c r="N16" s="85">
        <f>N13-N15</f>
        <v>6775.6429346869336</v>
      </c>
    </row>
    <row r="17" spans="1:14" ht="15.75" thickBot="1" x14ac:dyDescent="0.3">
      <c r="A17" s="53" t="s">
        <v>20</v>
      </c>
      <c r="B17" s="14">
        <f>SUM(B15:B16)</f>
        <v>39702</v>
      </c>
      <c r="C17" s="14">
        <f>SUM(C15:C16)</f>
        <v>58359</v>
      </c>
      <c r="D17" s="14">
        <f>SUM(D15:D16)</f>
        <v>63283</v>
      </c>
      <c r="E17" s="14">
        <f t="shared" ref="E17:N17" si="4">SUM(E15:E16)</f>
        <v>43660</v>
      </c>
      <c r="F17" s="15">
        <f t="shared" si="4"/>
        <v>78502</v>
      </c>
      <c r="G17" s="15">
        <f t="shared" si="4"/>
        <v>82382</v>
      </c>
      <c r="H17" s="15">
        <f t="shared" si="4"/>
        <v>62903</v>
      </c>
      <c r="I17" s="15">
        <f t="shared" si="4"/>
        <v>89519</v>
      </c>
      <c r="J17" s="15">
        <f t="shared" si="4"/>
        <v>63994.774999999994</v>
      </c>
      <c r="K17" s="15">
        <f t="shared" si="4"/>
        <v>64200.698874999987</v>
      </c>
      <c r="L17" s="82">
        <f t="shared" si="4"/>
        <v>64447.777369374984</v>
      </c>
      <c r="M17" s="82">
        <f t="shared" si="4"/>
        <v>64746.016256221854</v>
      </c>
      <c r="N17" s="83">
        <f t="shared" si="4"/>
        <v>64990.421337502958</v>
      </c>
    </row>
    <row r="18" spans="1:14" ht="15.75" thickBot="1" x14ac:dyDescent="0.3">
      <c r="A18" s="50"/>
      <c r="B18" s="16"/>
      <c r="C18" s="16"/>
      <c r="D18" s="16"/>
      <c r="E18" s="16"/>
      <c r="F18" s="17"/>
      <c r="G18" s="68"/>
      <c r="H18" s="89"/>
      <c r="I18" s="90"/>
      <c r="J18" s="17"/>
      <c r="K18" s="17"/>
      <c r="L18" s="89"/>
      <c r="M18" s="17"/>
      <c r="N18" s="91"/>
    </row>
    <row r="19" spans="1:14" ht="25.5" thickBot="1" x14ac:dyDescent="0.3">
      <c r="A19" s="56" t="s">
        <v>21</v>
      </c>
      <c r="B19" s="22">
        <f>B13-B17</f>
        <v>1287</v>
      </c>
      <c r="C19" s="22">
        <f>C13-C17</f>
        <v>8985</v>
      </c>
      <c r="D19" s="22">
        <f>D13-D17</f>
        <v>-10606</v>
      </c>
      <c r="E19" s="22">
        <f t="shared" ref="E19:L19" si="5">E13-E17</f>
        <v>34261</v>
      </c>
      <c r="F19" s="23">
        <f t="shared" si="5"/>
        <v>17244</v>
      </c>
      <c r="G19" s="23">
        <f t="shared" si="5"/>
        <v>-10126</v>
      </c>
      <c r="H19" s="23">
        <f t="shared" si="5"/>
        <v>24276</v>
      </c>
      <c r="I19" s="23">
        <f t="shared" si="5"/>
        <v>-25288</v>
      </c>
      <c r="J19" s="23">
        <f t="shared" si="5"/>
        <v>0</v>
      </c>
      <c r="K19" s="23">
        <f t="shared" si="5"/>
        <v>0</v>
      </c>
      <c r="L19" s="92">
        <f t="shared" si="5"/>
        <v>0</v>
      </c>
      <c r="M19" s="23">
        <v>0</v>
      </c>
      <c r="N19" s="93">
        <f t="shared" ref="N19" si="6">N13-N17</f>
        <v>0</v>
      </c>
    </row>
    <row r="20" spans="1:14" x14ac:dyDescent="0.25">
      <c r="A20" s="50"/>
      <c r="B20" s="16"/>
      <c r="C20" s="16"/>
      <c r="D20" s="16"/>
      <c r="E20" s="16"/>
      <c r="F20" s="24"/>
      <c r="G20" s="25"/>
      <c r="H20" s="26"/>
      <c r="I20" s="27"/>
      <c r="J20" s="24"/>
      <c r="K20" s="24"/>
      <c r="L20" s="26"/>
      <c r="M20" s="24"/>
      <c r="N20" s="62"/>
    </row>
    <row r="21" spans="1:14" x14ac:dyDescent="0.25">
      <c r="A21" s="57"/>
      <c r="B21" s="28"/>
      <c r="C21" s="28"/>
      <c r="D21" s="28"/>
      <c r="E21" s="28"/>
      <c r="F21" s="29"/>
      <c r="G21" s="30"/>
      <c r="H21" s="31"/>
      <c r="I21" s="32"/>
      <c r="J21" s="29"/>
      <c r="K21" s="29"/>
      <c r="L21" s="31"/>
      <c r="M21" s="29"/>
      <c r="N21" s="63"/>
    </row>
    <row r="22" spans="1:14" ht="24.75" x14ac:dyDescent="0.25">
      <c r="A22" s="58" t="s">
        <v>22</v>
      </c>
      <c r="B22" s="33">
        <v>0</v>
      </c>
      <c r="C22" s="33">
        <v>0</v>
      </c>
      <c r="D22" s="33">
        <v>0</v>
      </c>
      <c r="E22" s="33">
        <v>0</v>
      </c>
      <c r="F22" s="34">
        <v>0</v>
      </c>
      <c r="G22" s="35">
        <v>0</v>
      </c>
      <c r="H22" s="36">
        <v>0</v>
      </c>
      <c r="I22" s="37">
        <v>0</v>
      </c>
      <c r="J22" s="34">
        <v>0</v>
      </c>
      <c r="K22" s="34">
        <v>0</v>
      </c>
      <c r="L22" s="36">
        <v>0</v>
      </c>
      <c r="M22" s="34"/>
      <c r="N22" s="64">
        <v>0</v>
      </c>
    </row>
    <row r="23" spans="1:14" ht="24.75" x14ac:dyDescent="0.25">
      <c r="A23" s="58" t="s">
        <v>23</v>
      </c>
      <c r="B23" s="20">
        <v>0</v>
      </c>
      <c r="C23" s="20">
        <v>0</v>
      </c>
      <c r="D23" s="20">
        <v>0</v>
      </c>
      <c r="E23" s="20">
        <v>0</v>
      </c>
      <c r="F23" s="38">
        <v>0</v>
      </c>
      <c r="G23" s="39">
        <v>0</v>
      </c>
      <c r="H23" s="40">
        <v>0</v>
      </c>
      <c r="I23" s="41">
        <v>0</v>
      </c>
      <c r="J23" s="38">
        <v>0</v>
      </c>
      <c r="K23" s="38">
        <v>0</v>
      </c>
      <c r="L23" s="40">
        <v>0</v>
      </c>
      <c r="M23" s="38"/>
      <c r="N23" s="65">
        <v>0</v>
      </c>
    </row>
    <row r="24" spans="1:14" ht="15.75" thickBot="1" x14ac:dyDescent="0.3">
      <c r="A24" s="42" t="s">
        <v>24</v>
      </c>
      <c r="B24" s="43">
        <v>0</v>
      </c>
      <c r="C24" s="43">
        <v>0</v>
      </c>
      <c r="D24" s="43">
        <v>0</v>
      </c>
      <c r="E24" s="43">
        <v>0</v>
      </c>
      <c r="F24" s="44">
        <v>0</v>
      </c>
      <c r="G24" s="45">
        <v>0</v>
      </c>
      <c r="H24" s="46">
        <v>0</v>
      </c>
      <c r="I24" s="47">
        <v>0</v>
      </c>
      <c r="J24" s="44">
        <v>0</v>
      </c>
      <c r="K24" s="44">
        <v>0</v>
      </c>
      <c r="L24" s="46">
        <v>0</v>
      </c>
      <c r="M24" s="44"/>
      <c r="N24" s="66">
        <v>0</v>
      </c>
    </row>
    <row r="25" spans="1:14" x14ac:dyDescent="0.25">
      <c r="A25" s="97"/>
      <c r="B25" s="98"/>
      <c r="C25" s="98"/>
      <c r="D25" s="98"/>
      <c r="E25" s="98"/>
      <c r="F25" s="99"/>
      <c r="G25" s="99"/>
      <c r="H25" s="99"/>
      <c r="I25" s="99"/>
      <c r="J25" s="99"/>
      <c r="K25" s="99"/>
      <c r="L25" s="99"/>
      <c r="M25" s="99"/>
      <c r="N25" s="99"/>
    </row>
    <row r="26" spans="1:14" x14ac:dyDescent="0.25">
      <c r="A26" s="96" t="s">
        <v>29</v>
      </c>
    </row>
    <row r="27" spans="1:14" x14ac:dyDescent="0.25">
      <c r="A27" s="96" t="s">
        <v>33</v>
      </c>
    </row>
    <row r="29" spans="1:14" x14ac:dyDescent="0.25">
      <c r="A29" s="103" t="s">
        <v>36</v>
      </c>
      <c r="B29" s="103"/>
      <c r="C29" s="103"/>
      <c r="D29" s="103"/>
      <c r="E29" s="102"/>
      <c r="F29" s="102"/>
      <c r="G29" s="102"/>
    </row>
    <row r="30" spans="1:14" x14ac:dyDescent="0.25">
      <c r="A30" s="103" t="s">
        <v>34</v>
      </c>
      <c r="B30" s="103"/>
      <c r="C30" s="103"/>
      <c r="D30" s="103"/>
      <c r="E30" s="103"/>
      <c r="F30" s="103"/>
      <c r="G30" s="103"/>
      <c r="H30" s="102"/>
      <c r="I30" s="102"/>
      <c r="J30" s="102"/>
      <c r="K30" s="102"/>
    </row>
    <row r="31" spans="1:14" x14ac:dyDescent="0.25">
      <c r="A31" s="101" t="s">
        <v>35</v>
      </c>
      <c r="B31" s="101"/>
      <c r="C31" s="101"/>
      <c r="D31" s="101"/>
      <c r="E31" s="102"/>
      <c r="F31" s="102"/>
      <c r="G31" s="102"/>
    </row>
    <row r="32" spans="1:14" ht="15.75" x14ac:dyDescent="0.25">
      <c r="A32" s="48"/>
      <c r="B32" s="49"/>
      <c r="C32" s="49"/>
      <c r="D32" s="49"/>
    </row>
    <row r="33" spans="1:7" ht="15" customHeight="1" x14ac:dyDescent="0.25">
      <c r="A33" s="104" t="s">
        <v>25</v>
      </c>
      <c r="B33" s="104"/>
      <c r="C33" s="104"/>
      <c r="D33" s="104"/>
      <c r="E33" s="102"/>
      <c r="F33" s="102"/>
      <c r="G33" s="102"/>
    </row>
  </sheetData>
  <mergeCells count="4">
    <mergeCell ref="A31:G31"/>
    <mergeCell ref="A29:G29"/>
    <mergeCell ref="A33:G33"/>
    <mergeCell ref="A30:K30"/>
  </mergeCells>
  <hyperlinks>
    <hyperlink ref="A31" r:id="rId1" display="http://www.praha-kunratice.cz/"/>
  </hyperlinks>
  <pageMargins left="0.70866141732283472" right="0.70866141732283472" top="0.78740157480314965" bottom="0.78740157480314965" header="0.31496062992125984" footer="0.31496062992125984"/>
  <pageSetup paperSize="9" scale="80" fitToWidth="6" fitToHeight="6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Středněd. výhled rozpočtu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Blažková Eva (MHMP, ROZ)</dc:creator>
  <cp:lastModifiedBy>Vomáčková Blanka</cp:lastModifiedBy>
  <cp:lastPrinted>2019-12-05T18:06:51Z</cp:lastPrinted>
  <dcterms:created xsi:type="dcterms:W3CDTF">2017-11-20T14:01:22Z</dcterms:created>
  <dcterms:modified xsi:type="dcterms:W3CDTF">2020-01-15T16:26:49Z</dcterms:modified>
</cp:coreProperties>
</file>